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4b73b733a3c546d/PowerPlayer/"/>
    </mc:Choice>
  </mc:AlternateContent>
  <xr:revisionPtr revIDLastSave="7" documentId="8_{3ABDE722-9398-CF40-8A9B-261565860AFE}" xr6:coauthVersionLast="47" xr6:coauthVersionMax="47" xr10:uidLastSave="{C666F08B-87F3-5246-B78B-6FF795C161DC}"/>
  <bookViews>
    <workbookView xWindow="2000" yWindow="500" windowWidth="21380" windowHeight="13740" tabRatio="672" activeTab="5" xr2:uid="{00000000-000D-0000-FFFF-FFFF00000000}"/>
  </bookViews>
  <sheets>
    <sheet name="RUNDE 1" sheetId="1" r:id="rId1"/>
    <sheet name="RUNDE 2" sheetId="9" r:id="rId2"/>
    <sheet name="RUNDE 3" sheetId="10" r:id="rId3"/>
    <sheet name="RUNDE 4" sheetId="12" r:id="rId4"/>
    <sheet name="Zusammenfassung" sheetId="6" r:id="rId5"/>
    <sheet name="COMPANY_values" sheetId="7" r:id="rId6"/>
    <sheet name="ENERGY_values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9" l="1"/>
  <c r="F26" i="12" l="1"/>
  <c r="F32" i="12" s="1"/>
  <c r="F33" i="12" s="1"/>
  <c r="C31" i="12"/>
  <c r="C40" i="12" s="1"/>
  <c r="D31" i="12"/>
  <c r="D40" i="12" s="1"/>
  <c r="E31" i="12"/>
  <c r="E40" i="12" s="1"/>
  <c r="F31" i="12"/>
  <c r="F40" i="12" s="1"/>
  <c r="C41" i="12"/>
  <c r="B31" i="12"/>
  <c r="B41" i="12" s="1"/>
  <c r="B27" i="12"/>
  <c r="C26" i="12"/>
  <c r="C32" i="12" s="1"/>
  <c r="C33" i="12" s="1"/>
  <c r="C29" i="12"/>
  <c r="C37" i="12" s="1"/>
  <c r="C28" i="12"/>
  <c r="C36" i="12" s="1"/>
  <c r="C27" i="12"/>
  <c r="C35" i="12" s="1"/>
  <c r="D26" i="12"/>
  <c r="D32" i="12" s="1"/>
  <c r="D33" i="12" s="1"/>
  <c r="D29" i="12"/>
  <c r="D37" i="12"/>
  <c r="D28" i="12"/>
  <c r="D36" i="12"/>
  <c r="D27" i="12"/>
  <c r="D35" i="12"/>
  <c r="E26" i="12"/>
  <c r="E32" i="12"/>
  <c r="E33" i="12" s="1"/>
  <c r="E29" i="12"/>
  <c r="E37" i="12" s="1"/>
  <c r="E28" i="12"/>
  <c r="E36" i="12" s="1"/>
  <c r="E27" i="12"/>
  <c r="E35" i="12" s="1"/>
  <c r="F29" i="12"/>
  <c r="F37" i="12" s="1"/>
  <c r="F28" i="12"/>
  <c r="F36" i="12"/>
  <c r="F27" i="12"/>
  <c r="F35" i="12" s="1"/>
  <c r="F39" i="12" s="1"/>
  <c r="F43" i="12" s="1"/>
  <c r="F8" i="6" s="1"/>
  <c r="B26" i="12"/>
  <c r="B32" i="12"/>
  <c r="B33" i="12" s="1"/>
  <c r="C26" i="10"/>
  <c r="C32" i="10" s="1"/>
  <c r="C33" i="10" s="1"/>
  <c r="D26" i="10"/>
  <c r="D32" i="10"/>
  <c r="E26" i="10"/>
  <c r="E32" i="10" s="1"/>
  <c r="F26" i="10"/>
  <c r="F32" i="10"/>
  <c r="B35" i="12"/>
  <c r="B28" i="12"/>
  <c r="B36" i="12" s="1"/>
  <c r="B29" i="12"/>
  <c r="B37" i="12"/>
  <c r="C23" i="9"/>
  <c r="C22" i="9"/>
  <c r="C6" i="9"/>
  <c r="C18" i="9"/>
  <c r="C19" i="9" s="1"/>
  <c r="D23" i="9"/>
  <c r="D22" i="9"/>
  <c r="D21" i="9"/>
  <c r="D6" i="9"/>
  <c r="D18" i="9"/>
  <c r="D19" i="9" s="1"/>
  <c r="E23" i="9"/>
  <c r="E22" i="9"/>
  <c r="E21" i="9"/>
  <c r="E6" i="9"/>
  <c r="E18" i="9"/>
  <c r="F23" i="9"/>
  <c r="F22" i="9"/>
  <c r="F21" i="9"/>
  <c r="F6" i="9"/>
  <c r="F18" i="9"/>
  <c r="F19" i="9" s="1"/>
  <c r="B23" i="9"/>
  <c r="B22" i="9"/>
  <c r="B21" i="9"/>
  <c r="B6" i="9"/>
  <c r="B18" i="9"/>
  <c r="B19" i="9" s="1"/>
  <c r="G15" i="12"/>
  <c r="G14" i="12"/>
  <c r="G13" i="12"/>
  <c r="G12" i="12"/>
  <c r="G11" i="12"/>
  <c r="G10" i="12"/>
  <c r="G9" i="12"/>
  <c r="G8" i="12"/>
  <c r="C27" i="10"/>
  <c r="C35" i="10" s="1"/>
  <c r="D27" i="10"/>
  <c r="D35" i="10"/>
  <c r="E27" i="10"/>
  <c r="E35" i="10" s="1"/>
  <c r="F27" i="10"/>
  <c r="F35" i="10"/>
  <c r="C28" i="10"/>
  <c r="C36" i="10" s="1"/>
  <c r="D28" i="10"/>
  <c r="D36" i="10"/>
  <c r="E28" i="10"/>
  <c r="E36" i="10" s="1"/>
  <c r="F28" i="10"/>
  <c r="F36" i="10"/>
  <c r="C29" i="10"/>
  <c r="C37" i="10" s="1"/>
  <c r="D29" i="10"/>
  <c r="D37" i="10"/>
  <c r="E29" i="10"/>
  <c r="E37" i="10" s="1"/>
  <c r="F29" i="10"/>
  <c r="F37" i="10"/>
  <c r="B29" i="10"/>
  <c r="B37" i="10" s="1"/>
  <c r="B28" i="10"/>
  <c r="B36" i="10" s="1"/>
  <c r="B27" i="10"/>
  <c r="B35" i="10" s="1"/>
  <c r="B26" i="10"/>
  <c r="B32" i="10" s="1"/>
  <c r="C21" i="1"/>
  <c r="C26" i="9" s="1"/>
  <c r="D21" i="1"/>
  <c r="E21" i="1"/>
  <c r="F21" i="1"/>
  <c r="B21" i="1"/>
  <c r="C6" i="10"/>
  <c r="D6" i="10"/>
  <c r="D33" i="10" s="1"/>
  <c r="E6" i="10"/>
  <c r="F6" i="10"/>
  <c r="B6" i="10"/>
  <c r="C6" i="1"/>
  <c r="C18" i="1"/>
  <c r="C22" i="1"/>
  <c r="C23" i="1"/>
  <c r="D6" i="1"/>
  <c r="D18" i="1"/>
  <c r="D22" i="1"/>
  <c r="D23" i="1"/>
  <c r="E6" i="1"/>
  <c r="E18" i="1"/>
  <c r="E22" i="1"/>
  <c r="E23" i="1"/>
  <c r="F6" i="1"/>
  <c r="F18" i="1"/>
  <c r="F22" i="1"/>
  <c r="F23" i="1"/>
  <c r="B6" i="1"/>
  <c r="B18" i="1"/>
  <c r="B22" i="1"/>
  <c r="B23" i="1"/>
  <c r="C5" i="10"/>
  <c r="D5" i="10"/>
  <c r="E5" i="10"/>
  <c r="F5" i="10"/>
  <c r="B5" i="10"/>
  <c r="F31" i="10"/>
  <c r="E31" i="10"/>
  <c r="D31" i="10"/>
  <c r="C31" i="10"/>
  <c r="B31" i="10"/>
  <c r="G15" i="10"/>
  <c r="G14" i="10"/>
  <c r="G13" i="10"/>
  <c r="G12" i="10"/>
  <c r="G11" i="10"/>
  <c r="G10" i="10"/>
  <c r="G9" i="10"/>
  <c r="G8" i="10"/>
  <c r="C5" i="9"/>
  <c r="D5" i="9"/>
  <c r="E5" i="9"/>
  <c r="F5" i="9"/>
  <c r="B5" i="9"/>
  <c r="C5" i="1"/>
  <c r="D5" i="1"/>
  <c r="E5" i="1"/>
  <c r="F5" i="1"/>
  <c r="B5" i="1"/>
  <c r="F17" i="9"/>
  <c r="E17" i="9"/>
  <c r="D17" i="9"/>
  <c r="C17" i="9"/>
  <c r="B17" i="9"/>
  <c r="G15" i="9"/>
  <c r="G14" i="9"/>
  <c r="G13" i="9"/>
  <c r="G12" i="9"/>
  <c r="G11" i="9"/>
  <c r="G10" i="9"/>
  <c r="G9" i="9"/>
  <c r="G8" i="9"/>
  <c r="F17" i="1"/>
  <c r="E17" i="1"/>
  <c r="D17" i="1"/>
  <c r="C17" i="1"/>
  <c r="G9" i="1"/>
  <c r="G10" i="1"/>
  <c r="G11" i="1"/>
  <c r="G12" i="1"/>
  <c r="G13" i="1"/>
  <c r="G14" i="1"/>
  <c r="G15" i="1"/>
  <c r="G8" i="1"/>
  <c r="B17" i="1"/>
  <c r="F33" i="10" l="1"/>
  <c r="F39" i="10" s="1"/>
  <c r="F7" i="6" s="1"/>
  <c r="B33" i="10"/>
  <c r="B39" i="10" s="1"/>
  <c r="B7" i="6" s="1"/>
  <c r="F19" i="1"/>
  <c r="F25" i="1" s="1"/>
  <c r="F5" i="6" s="1"/>
  <c r="D19" i="1"/>
  <c r="D25" i="1" s="1"/>
  <c r="D5" i="6" s="1"/>
  <c r="E19" i="9"/>
  <c r="E25" i="9" s="1"/>
  <c r="C25" i="9"/>
  <c r="E33" i="10"/>
  <c r="E39" i="10" s="1"/>
  <c r="E7" i="6" s="1"/>
  <c r="E41" i="12"/>
  <c r="D39" i="12"/>
  <c r="D43" i="12" s="1"/>
  <c r="D8" i="6" s="1"/>
  <c r="B39" i="12"/>
  <c r="B43" i="12" s="1"/>
  <c r="B8" i="6" s="1"/>
  <c r="D39" i="10"/>
  <c r="D7" i="6" s="1"/>
  <c r="C39" i="10"/>
  <c r="C7" i="6" s="1"/>
  <c r="B25" i="9"/>
  <c r="B26" i="9"/>
  <c r="E26" i="9"/>
  <c r="B19" i="1"/>
  <c r="B25" i="1" s="1"/>
  <c r="B5" i="6" s="1"/>
  <c r="F26" i="9"/>
  <c r="E19" i="1"/>
  <c r="E25" i="1" s="1"/>
  <c r="E5" i="6" s="1"/>
  <c r="D26" i="9"/>
  <c r="C19" i="1"/>
  <c r="C25" i="1" s="1"/>
  <c r="C5" i="6" s="1"/>
  <c r="F25" i="9"/>
  <c r="D25" i="9"/>
  <c r="B40" i="12"/>
  <c r="E39" i="12"/>
  <c r="E43" i="12" s="1"/>
  <c r="E8" i="6" s="1"/>
  <c r="C39" i="12"/>
  <c r="C43" i="12" s="1"/>
  <c r="C8" i="6" s="1"/>
  <c r="D41" i="12"/>
  <c r="F41" i="12"/>
  <c r="D27" i="9" l="1"/>
  <c r="F27" i="9"/>
  <c r="F28" i="9" s="1"/>
  <c r="F6" i="6" s="1"/>
  <c r="F9" i="6" s="1"/>
  <c r="C27" i="9"/>
  <c r="C28" i="9" s="1"/>
  <c r="C6" i="6" s="1"/>
  <c r="C9" i="6" s="1"/>
  <c r="E27" i="9"/>
  <c r="E28" i="9" s="1"/>
  <c r="E6" i="6" s="1"/>
  <c r="E9" i="6" s="1"/>
  <c r="B27" i="9"/>
  <c r="B28" i="9" s="1"/>
  <c r="B6" i="6" s="1"/>
  <c r="B9" i="6" s="1"/>
  <c r="D28" i="9"/>
  <c r="D6" i="6" s="1"/>
  <c r="D9" i="6" s="1"/>
</calcChain>
</file>

<file path=xl/sharedStrings.xml><?xml version="1.0" encoding="utf-8"?>
<sst xmlns="http://schemas.openxmlformats.org/spreadsheetml/2006/main" count="240" uniqueCount="90">
  <si>
    <t>Platinum</t>
  </si>
  <si>
    <t>Coal</t>
  </si>
  <si>
    <t>Oil</t>
  </si>
  <si>
    <t>Gas</t>
  </si>
  <si>
    <t>Nuclear</t>
  </si>
  <si>
    <t>Hydroelectric</t>
  </si>
  <si>
    <t>Wind</t>
  </si>
  <si>
    <t>Solar</t>
  </si>
  <si>
    <t>Biomass</t>
  </si>
  <si>
    <t>Reputation</t>
  </si>
  <si>
    <t>kW/month</t>
  </si>
  <si>
    <t>COST</t>
  </si>
  <si>
    <t>ENVIRONMENT</t>
  </si>
  <si>
    <t>REPUTATION</t>
  </si>
  <si>
    <t>SATISFACTION</t>
  </si>
  <si>
    <t>ENERGY</t>
  </si>
  <si>
    <t>ENV</t>
  </si>
  <si>
    <t>REP</t>
  </si>
  <si>
    <t>SAT</t>
  </si>
  <si>
    <t>SIZE</t>
  </si>
  <si>
    <t>EMP</t>
  </si>
  <si>
    <t>Budget</t>
  </si>
  <si>
    <t>Energy</t>
  </si>
  <si>
    <t>R1</t>
  </si>
  <si>
    <t>R2</t>
  </si>
  <si>
    <t>R3</t>
  </si>
  <si>
    <t>R4</t>
  </si>
  <si>
    <t>RUNDE 1</t>
  </si>
  <si>
    <t>RUNDE 2</t>
  </si>
  <si>
    <t>RUNDE 3</t>
  </si>
  <si>
    <t>RUNDE 4</t>
  </si>
  <si>
    <t>Zusammenfassung</t>
  </si>
  <si>
    <t>Wellenreiter</t>
  </si>
  <si>
    <t>Natürlich Retro</t>
  </si>
  <si>
    <t>Trendy Teens</t>
  </si>
  <si>
    <t>Gipfelstürmer</t>
  </si>
  <si>
    <t>Summe</t>
  </si>
  <si>
    <t>Ziel kWh/M</t>
  </si>
  <si>
    <t>Kohle</t>
  </si>
  <si>
    <t>Öl</t>
  </si>
  <si>
    <t>Atomenergie</t>
  </si>
  <si>
    <t>Wasserkraft</t>
  </si>
  <si>
    <t>Biomasse</t>
  </si>
  <si>
    <t>Gesamt kWh/M</t>
  </si>
  <si>
    <t>Summe Kosten</t>
  </si>
  <si>
    <t>Geld eingespart</t>
  </si>
  <si>
    <t>Umwelt</t>
  </si>
  <si>
    <t>Zufriedenheit</t>
  </si>
  <si>
    <t>Punktzahl Runde 1</t>
  </si>
  <si>
    <t>Punktzahl Runde 2</t>
  </si>
  <si>
    <t>Übersicht Energieträger</t>
  </si>
  <si>
    <t>Übersicht Punkte</t>
  </si>
  <si>
    <t>Gesamtpunktzahl</t>
  </si>
  <si>
    <t>% erneuerbare</t>
  </si>
  <si>
    <t>% nicht erneuerbare</t>
  </si>
  <si>
    <t>Punktzahl Runde 4</t>
  </si>
  <si>
    <t>Punktzahl Runde 3</t>
  </si>
  <si>
    <t>AKTIONEN</t>
  </si>
  <si>
    <t>AKTIONEN Kosten</t>
  </si>
  <si>
    <t>AKTIONEN Umwelt</t>
  </si>
  <si>
    <t>AKTIONEN Reputation</t>
  </si>
  <si>
    <t>AKTIONEN Zufriedenheit</t>
  </si>
  <si>
    <t>A1 Glühbirnentausch</t>
  </si>
  <si>
    <t>A2 Energiesparendes Heizsystem</t>
  </si>
  <si>
    <t>A3 Energiesparende Maschinen</t>
  </si>
  <si>
    <t>A4 Aufklärungs-kampagne zum Umweltschutz</t>
  </si>
  <si>
    <t>A5 Energieforschung</t>
  </si>
  <si>
    <t>A6 Umweltzertifzierung durchführen</t>
  </si>
  <si>
    <t>A7 Entwicklung ökologischer Verpackungen</t>
  </si>
  <si>
    <t>A8 Umweltzeichen auf Produkten anbringen</t>
  </si>
  <si>
    <t>Schreiben Sie 1 in die Zelle der gewählten Karte(n)</t>
  </si>
  <si>
    <t>KOSTEN</t>
  </si>
  <si>
    <t>Verbesserung der Punktzahl im Bereich "Umwelt" zwischen Runde 1 und 2, gewichtet nach relativer Firmengröße</t>
  </si>
  <si>
    <t>Umwelt Delta</t>
  </si>
  <si>
    <t>300 Bonuspunkte für das Team, das sich im Bereich "Umwelt" am meisten verbessert hat</t>
  </si>
  <si>
    <t>300 Bonuspunkte für das Team mit dem höchsten Anteil erneuerbarer Energien</t>
  </si>
  <si>
    <t>ZUSAMMENFASSUNG</t>
  </si>
  <si>
    <t>Übersichtstafel</t>
  </si>
  <si>
    <t>Runde 1</t>
  </si>
  <si>
    <t>Runde 2</t>
  </si>
  <si>
    <t>Runde 3</t>
  </si>
  <si>
    <t>Runde 4</t>
  </si>
  <si>
    <t>GESAMT</t>
  </si>
  <si>
    <t>Übersicht Endergebnis</t>
  </si>
  <si>
    <t>Bonuspunkte</t>
  </si>
  <si>
    <t>Unternehmen</t>
  </si>
  <si>
    <t>Fokuswert</t>
  </si>
  <si>
    <t>Größe</t>
  </si>
  <si>
    <t>Kosten</t>
  </si>
  <si>
    <t>Atomkraft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</si>
</sst>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2"/>
      <color theme="1"/>
      <name val="Calibri"/>
      <family val="2"/>
      <charset val="129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0"/>
      <color rgb="FFBF3810"/>
      <name val="Arial"/>
      <family val="2"/>
    </font>
    <font>
      <b/>
      <sz val="12"/>
      <color theme="4"/>
      <name val="Arial"/>
      <family val="2"/>
    </font>
    <font>
      <b/>
      <sz val="12"/>
      <color rgb="FFBF3810"/>
      <name val="Arial"/>
      <family val="2"/>
    </font>
    <font>
      <i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6"/>
      <color rgb="FFBF3810"/>
      <name val="Arial"/>
      <family val="2"/>
    </font>
    <font>
      <sz val="12"/>
      <color rgb="FFBF38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1FC44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/>
    <xf numFmtId="0" fontId="2" fillId="0" borderId="2" xfId="0" applyFont="1" applyBorder="1"/>
    <xf numFmtId="0" fontId="3" fillId="0" borderId="2" xfId="0" applyFont="1" applyBorder="1"/>
    <xf numFmtId="0" fontId="10" fillId="0" borderId="2" xfId="0" applyFont="1" applyBorder="1"/>
    <xf numFmtId="0" fontId="13" fillId="0" borderId="2" xfId="0" applyFont="1" applyFill="1" applyBorder="1"/>
    <xf numFmtId="0" fontId="14" fillId="3" borderId="0" xfId="0" applyFont="1" applyFill="1"/>
    <xf numFmtId="0" fontId="15" fillId="3" borderId="0" xfId="0" applyFont="1" applyFill="1"/>
    <xf numFmtId="0" fontId="13" fillId="4" borderId="0" xfId="0" applyFont="1" applyFill="1"/>
    <xf numFmtId="0" fontId="0" fillId="4" borderId="0" xfId="0" applyFill="1"/>
    <xf numFmtId="0" fontId="16" fillId="0" borderId="0" xfId="0" applyFont="1" applyFill="1" applyBorder="1"/>
    <xf numFmtId="0" fontId="12" fillId="0" borderId="0" xfId="0" applyFont="1" applyFill="1" applyBorder="1"/>
    <xf numFmtId="0" fontId="19" fillId="0" borderId="0" xfId="0" applyFont="1"/>
    <xf numFmtId="9" fontId="11" fillId="0" borderId="0" xfId="1" applyNumberFormat="1" applyFont="1"/>
    <xf numFmtId="0" fontId="11" fillId="6" borderId="0" xfId="0" applyFont="1" applyFill="1" applyBorder="1"/>
    <xf numFmtId="0" fontId="2" fillId="0" borderId="0" xfId="0" applyFont="1" applyFill="1" applyBorder="1"/>
    <xf numFmtId="0" fontId="2" fillId="5" borderId="0" xfId="0" applyFont="1" applyFill="1"/>
    <xf numFmtId="0" fontId="2" fillId="5" borderId="2" xfId="0" applyFont="1" applyFill="1" applyBorder="1"/>
    <xf numFmtId="0" fontId="2" fillId="5" borderId="3" xfId="0" applyFont="1" applyFill="1" applyBorder="1"/>
    <xf numFmtId="0" fontId="2" fillId="0" borderId="3" xfId="0" applyFont="1" applyBorder="1"/>
    <xf numFmtId="0" fontId="2" fillId="5" borderId="0" xfId="0" applyFont="1" applyFill="1" applyBorder="1"/>
    <xf numFmtId="164" fontId="12" fillId="6" borderId="0" xfId="1" applyNumberFormat="1" applyFont="1" applyFill="1" applyBorder="1"/>
    <xf numFmtId="0" fontId="2" fillId="2" borderId="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/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2" fillId="2" borderId="1" xfId="0" applyFont="1" applyFill="1" applyBorder="1" applyProtection="1"/>
    <xf numFmtId="0" fontId="20" fillId="0" borderId="0" xfId="0" applyFont="1"/>
    <xf numFmtId="0" fontId="12" fillId="2" borderId="1" xfId="0" applyNumberFormat="1" applyFont="1" applyFill="1" applyBorder="1" applyProtection="1"/>
    <xf numFmtId="0" fontId="21" fillId="0" borderId="0" xfId="0" applyFont="1"/>
    <xf numFmtId="0" fontId="22" fillId="0" borderId="0" xfId="0" applyFont="1" applyFill="1" applyBorder="1"/>
    <xf numFmtId="0" fontId="23" fillId="0" borderId="0" xfId="0" applyFont="1"/>
    <xf numFmtId="0" fontId="12" fillId="6" borderId="0" xfId="1" applyNumberFormat="1" applyFont="1" applyFill="1" applyBorder="1" applyProtection="1">
      <protection locked="0"/>
    </xf>
    <xf numFmtId="0" fontId="3" fillId="0" borderId="0" xfId="0" applyFont="1" applyFill="1" applyBorder="1" applyProtection="1"/>
    <xf numFmtId="0" fontId="2" fillId="0" borderId="0" xfId="0" applyFont="1" applyFill="1" applyProtection="1"/>
    <xf numFmtId="0" fontId="11" fillId="0" borderId="0" xfId="0" applyFont="1" applyProtection="1"/>
    <xf numFmtId="0" fontId="21" fillId="0" borderId="0" xfId="0" applyFont="1" applyProtection="1"/>
    <xf numFmtId="9" fontId="11" fillId="0" borderId="0" xfId="1" applyNumberFormat="1" applyFont="1" applyProtection="1"/>
    <xf numFmtId="0" fontId="6" fillId="0" borderId="0" xfId="0" applyFont="1" applyProtection="1"/>
    <xf numFmtId="0" fontId="12" fillId="0" borderId="0" xfId="0" applyFont="1" applyFill="1" applyBorder="1" applyProtection="1"/>
    <xf numFmtId="0" fontId="11" fillId="6" borderId="0" xfId="0" applyFont="1" applyFill="1" applyBorder="1" applyProtection="1">
      <protection locked="0"/>
    </xf>
  </cellXfs>
  <cellStyles count="62">
    <cellStyle name="Besuchter Hyperlink" xfId="3" builtinId="9" hidden="1"/>
    <cellStyle name="Besuchter Hyperlink" xfId="5" builtinId="9" hidden="1"/>
    <cellStyle name="Besuchter Hyperlink" xfId="7" builtinId="9" hidden="1"/>
    <cellStyle name="Besuchter Hyperlink" xfId="9" builtinId="9" hidden="1"/>
    <cellStyle name="Besuchter Hyperlink" xfId="11" builtinId="9" hidden="1"/>
    <cellStyle name="Besuchter Hyperlink" xfId="13" builtinId="9" hidden="1"/>
    <cellStyle name="Besuchter Hyperlink" xfId="15" builtinId="9" hidden="1"/>
    <cellStyle name="Besuchter Hyperlink" xfId="17" builtinId="9" hidden="1"/>
    <cellStyle name="Besuchter Hyperlink" xfId="19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Prozent" xfId="1" builtinId="5"/>
    <cellStyle name="Standard" xfId="0" builtinId="0"/>
  </cellStyles>
  <dxfs count="0"/>
  <tableStyles count="0" defaultTableStyle="TableStyleMedium9" defaultPivotStyle="PivotStyleMedium4"/>
  <colors>
    <mruColors>
      <color rgb="FFBF38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Energy types</c:v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3E7-49FA-8156-BFF1BC27E729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3E7-49FA-8156-BFF1BC27E729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3E7-49FA-8156-BFF1BC27E729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3E7-49FA-8156-BFF1BC27E729}"/>
              </c:ext>
            </c:extLst>
          </c:dPt>
          <c:dPt>
            <c:idx val="4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3E7-49FA-8156-BFF1BC27E729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A3E7-49FA-8156-BFF1BC27E729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A3E7-49FA-8156-BFF1BC27E729}"/>
              </c:ext>
            </c:extLst>
          </c:dPt>
          <c:dPt>
            <c:idx val="7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A3E7-49FA-8156-BFF1BC27E7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'RUNDE 1'!$A$8:$A$15</c:f>
              <c:strCache>
                <c:ptCount val="8"/>
                <c:pt idx="0">
                  <c:v>Kohle</c:v>
                </c:pt>
                <c:pt idx="1">
                  <c:v>Öl</c:v>
                </c:pt>
                <c:pt idx="2">
                  <c:v>Gas</c:v>
                </c:pt>
                <c:pt idx="3">
                  <c:v>Atomenergie</c:v>
                </c:pt>
                <c:pt idx="4">
                  <c:v>Wasserkraft</c:v>
                </c:pt>
                <c:pt idx="5">
                  <c:v>Wind</c:v>
                </c:pt>
                <c:pt idx="6">
                  <c:v>Solar</c:v>
                </c:pt>
                <c:pt idx="7">
                  <c:v>Biomasse</c:v>
                </c:pt>
              </c:strCache>
            </c:strRef>
          </c:cat>
          <c:val>
            <c:numRef>
              <c:f>'RUNDE 1'!$G$8:$G$15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3E7-49FA-8156-BFF1BC27E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6333807830917"/>
          <c:y val="0.22109999842018099"/>
          <c:w val="0.19948542495978"/>
          <c:h val="0.63210998813965802"/>
        </c:manualLayout>
      </c:layout>
      <c:overlay val="0"/>
      <c:txPr>
        <a:bodyPr/>
        <a:lstStyle/>
        <a:p>
          <a:pPr rtl="0">
            <a:defRPr sz="1200">
              <a:latin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'RUNDE 1'!$A$21</c:f>
              <c:strCache>
                <c:ptCount val="1"/>
                <c:pt idx="0">
                  <c:v>Umwelt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strRef>
              <c:f>'RUNDE 1'!$B$4:$F$4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'RUNDE 1'!$B$21:$F$21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B7-4896-BF02-3693E45DFE6F}"/>
            </c:ext>
          </c:extLst>
        </c:ser>
        <c:ser>
          <c:idx val="1"/>
          <c:order val="1"/>
          <c:tx>
            <c:strRef>
              <c:f>'RUNDE 1'!$A$22</c:f>
              <c:strCache>
                <c:ptCount val="1"/>
                <c:pt idx="0">
                  <c:v>Reputation</c:v>
                </c:pt>
              </c:strCache>
            </c:strRef>
          </c:tx>
          <c:spPr>
            <a:solidFill>
              <a:srgbClr val="BF3810"/>
            </a:solidFill>
          </c:spPr>
          <c:invertIfNegative val="0"/>
          <c:cat>
            <c:strRef>
              <c:f>'RUNDE 1'!$B$4:$F$4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'RUNDE 1'!$B$22:$F$22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B7-4896-BF02-3693E45DFE6F}"/>
            </c:ext>
          </c:extLst>
        </c:ser>
        <c:ser>
          <c:idx val="2"/>
          <c:order val="2"/>
          <c:tx>
            <c:strRef>
              <c:f>'RUNDE 1'!$A$23</c:f>
              <c:strCache>
                <c:ptCount val="1"/>
                <c:pt idx="0">
                  <c:v>Zufriedenheit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val>
            <c:numRef>
              <c:f>'RUNDE 1'!$B$23:$F$23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B7-4896-BF02-3693E45DFE6F}"/>
            </c:ext>
          </c:extLst>
        </c:ser>
        <c:ser>
          <c:idx val="3"/>
          <c:order val="3"/>
          <c:tx>
            <c:v>Score</c:v>
          </c:tx>
          <c:invertIfNegative val="0"/>
          <c:val>
            <c:numRef>
              <c:f>'RUNDE 1'!$B$25:$F$25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B7-4896-BF02-3693E45DF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816376"/>
        <c:axId val="2111746792"/>
      </c:barChart>
      <c:catAx>
        <c:axId val="2110816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2111746792"/>
        <c:crosses val="autoZero"/>
        <c:auto val="1"/>
        <c:lblAlgn val="ctr"/>
        <c:lblOffset val="100"/>
        <c:noMultiLvlLbl val="0"/>
      </c:catAx>
      <c:valAx>
        <c:axId val="2111746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081637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Energy types</c:v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839-4B06-87C6-D7A5B0E01B5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839-4B06-87C6-D7A5B0E01B5E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839-4B06-87C6-D7A5B0E01B5E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839-4B06-87C6-D7A5B0E01B5E}"/>
              </c:ext>
            </c:extLst>
          </c:dPt>
          <c:dPt>
            <c:idx val="4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6839-4B06-87C6-D7A5B0E01B5E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6839-4B06-87C6-D7A5B0E01B5E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6839-4B06-87C6-D7A5B0E01B5E}"/>
              </c:ext>
            </c:extLst>
          </c:dPt>
          <c:dPt>
            <c:idx val="7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6839-4B06-87C6-D7A5B0E01B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'RUNDE 2'!$A$8:$A$15</c:f>
              <c:strCache>
                <c:ptCount val="8"/>
                <c:pt idx="0">
                  <c:v>Kohle</c:v>
                </c:pt>
                <c:pt idx="1">
                  <c:v>Öl</c:v>
                </c:pt>
                <c:pt idx="2">
                  <c:v>Gas</c:v>
                </c:pt>
                <c:pt idx="3">
                  <c:v>Atomenergie</c:v>
                </c:pt>
                <c:pt idx="4">
                  <c:v>Wasserkraft</c:v>
                </c:pt>
                <c:pt idx="5">
                  <c:v>Wind</c:v>
                </c:pt>
                <c:pt idx="6">
                  <c:v>Solar</c:v>
                </c:pt>
                <c:pt idx="7">
                  <c:v>Biomasse</c:v>
                </c:pt>
              </c:strCache>
            </c:strRef>
          </c:cat>
          <c:val>
            <c:numRef>
              <c:f>'RUNDE 2'!$G$8:$G$15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839-4B06-87C6-D7A5B0E01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6333807830917"/>
          <c:y val="0.22109999842018099"/>
          <c:w val="0.19948542495978"/>
          <c:h val="0.63210998813965802"/>
        </c:manualLayout>
      </c:layout>
      <c:overlay val="0"/>
      <c:txPr>
        <a:bodyPr/>
        <a:lstStyle/>
        <a:p>
          <a:pPr rtl="0">
            <a:defRPr sz="1200">
              <a:latin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'RUNDE 2'!$A$21</c:f>
              <c:strCache>
                <c:ptCount val="1"/>
                <c:pt idx="0">
                  <c:v>Umwelt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strRef>
              <c:f>'RUNDE 2'!$B$4:$F$4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'RUNDE 2'!$B$21:$F$21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1-4A52-8C74-7BA3E4E36302}"/>
            </c:ext>
          </c:extLst>
        </c:ser>
        <c:ser>
          <c:idx val="1"/>
          <c:order val="1"/>
          <c:tx>
            <c:strRef>
              <c:f>'RUNDE 2'!$A$22</c:f>
              <c:strCache>
                <c:ptCount val="1"/>
                <c:pt idx="0">
                  <c:v>Reputation</c:v>
                </c:pt>
              </c:strCache>
            </c:strRef>
          </c:tx>
          <c:spPr>
            <a:solidFill>
              <a:srgbClr val="BF3810"/>
            </a:solidFill>
          </c:spPr>
          <c:invertIfNegative val="0"/>
          <c:cat>
            <c:strRef>
              <c:f>'RUNDE 2'!$B$4:$F$4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'RUNDE 2'!$B$22:$F$22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1-4A52-8C74-7BA3E4E36302}"/>
            </c:ext>
          </c:extLst>
        </c:ser>
        <c:ser>
          <c:idx val="2"/>
          <c:order val="2"/>
          <c:tx>
            <c:strRef>
              <c:f>'RUNDE 2'!$A$23</c:f>
              <c:strCache>
                <c:ptCount val="1"/>
                <c:pt idx="0">
                  <c:v>Zufriedenheit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val>
            <c:numRef>
              <c:f>'RUNDE 2'!$B$23:$F$23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1-4A52-8C74-7BA3E4E36302}"/>
            </c:ext>
          </c:extLst>
        </c:ser>
        <c:ser>
          <c:idx val="3"/>
          <c:order val="3"/>
          <c:tx>
            <c:v>Score</c:v>
          </c:tx>
          <c:invertIfNegative val="0"/>
          <c:val>
            <c:numRef>
              <c:f>'RUNDE 2'!$B$25:$F$25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91-4A52-8C74-7BA3E4E36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258664"/>
        <c:axId val="2118261784"/>
      </c:barChart>
      <c:catAx>
        <c:axId val="211825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2118261784"/>
        <c:crosses val="autoZero"/>
        <c:auto val="1"/>
        <c:lblAlgn val="ctr"/>
        <c:lblOffset val="100"/>
        <c:noMultiLvlLbl val="0"/>
      </c:catAx>
      <c:valAx>
        <c:axId val="2118261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2586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Energy types</c:v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A55-40EF-9FE8-BCFCFEC79C7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55-40EF-9FE8-BCFCFEC79C7E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A55-40EF-9FE8-BCFCFEC79C7E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A55-40EF-9FE8-BCFCFEC79C7E}"/>
              </c:ext>
            </c:extLst>
          </c:dPt>
          <c:dPt>
            <c:idx val="4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A55-40EF-9FE8-BCFCFEC79C7E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A55-40EF-9FE8-BCFCFEC79C7E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A55-40EF-9FE8-BCFCFEC79C7E}"/>
              </c:ext>
            </c:extLst>
          </c:dPt>
          <c:dPt>
            <c:idx val="7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A55-40EF-9FE8-BCFCFEC79C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'RUNDE 3'!$A$8:$A$15</c:f>
              <c:strCache>
                <c:ptCount val="8"/>
                <c:pt idx="0">
                  <c:v>Kohle</c:v>
                </c:pt>
                <c:pt idx="1">
                  <c:v>Öl</c:v>
                </c:pt>
                <c:pt idx="2">
                  <c:v>Gas</c:v>
                </c:pt>
                <c:pt idx="3">
                  <c:v>Atomenergie</c:v>
                </c:pt>
                <c:pt idx="4">
                  <c:v>Wasserkraft</c:v>
                </c:pt>
                <c:pt idx="5">
                  <c:v>Wind</c:v>
                </c:pt>
                <c:pt idx="6">
                  <c:v>Solar</c:v>
                </c:pt>
                <c:pt idx="7">
                  <c:v>Biomasse</c:v>
                </c:pt>
              </c:strCache>
            </c:strRef>
          </c:cat>
          <c:val>
            <c:numRef>
              <c:f>'RUNDE 3'!$G$8:$G$15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A55-40EF-9FE8-BCFCFEC79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6333807830917"/>
          <c:y val="0.22109999842018099"/>
          <c:w val="0.19948542495978"/>
          <c:h val="0.63210998813965802"/>
        </c:manualLayout>
      </c:layout>
      <c:overlay val="0"/>
      <c:txPr>
        <a:bodyPr/>
        <a:lstStyle/>
        <a:p>
          <a:pPr rtl="0">
            <a:defRPr sz="1200">
              <a:latin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'RUNDE 3'!$A$35</c:f>
              <c:strCache>
                <c:ptCount val="1"/>
                <c:pt idx="0">
                  <c:v>Umwelt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strRef>
              <c:f>'RUNDE 3'!$B$4:$F$4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'RUNDE 3'!$B$35:$F$35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F-4D24-A033-81EDBDA639E2}"/>
            </c:ext>
          </c:extLst>
        </c:ser>
        <c:ser>
          <c:idx val="1"/>
          <c:order val="1"/>
          <c:tx>
            <c:strRef>
              <c:f>'RUNDE 3'!$A$36</c:f>
              <c:strCache>
                <c:ptCount val="1"/>
                <c:pt idx="0">
                  <c:v>Reputation</c:v>
                </c:pt>
              </c:strCache>
            </c:strRef>
          </c:tx>
          <c:spPr>
            <a:solidFill>
              <a:srgbClr val="BF3810"/>
            </a:solidFill>
          </c:spPr>
          <c:invertIfNegative val="0"/>
          <c:cat>
            <c:strRef>
              <c:f>'RUNDE 3'!$B$4:$F$4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'RUNDE 3'!$B$36:$F$36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F-4D24-A033-81EDBDA639E2}"/>
            </c:ext>
          </c:extLst>
        </c:ser>
        <c:ser>
          <c:idx val="2"/>
          <c:order val="2"/>
          <c:tx>
            <c:strRef>
              <c:f>'RUNDE 3'!$A$37</c:f>
              <c:strCache>
                <c:ptCount val="1"/>
                <c:pt idx="0">
                  <c:v>Zufriedenheit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val>
            <c:numRef>
              <c:f>'RUNDE 3'!$B$37:$F$37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DF-4D24-A033-81EDBDA639E2}"/>
            </c:ext>
          </c:extLst>
        </c:ser>
        <c:ser>
          <c:idx val="3"/>
          <c:order val="3"/>
          <c:tx>
            <c:v>Score</c:v>
          </c:tx>
          <c:invertIfNegative val="0"/>
          <c:val>
            <c:numRef>
              <c:f>'RUNDE 3'!$B$39:$F$39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DF-4D24-A033-81EDBDA63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3653736"/>
        <c:axId val="2142181800"/>
      </c:barChart>
      <c:catAx>
        <c:axId val="2143653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2142181800"/>
        <c:crosses val="autoZero"/>
        <c:auto val="1"/>
        <c:lblAlgn val="ctr"/>
        <c:lblOffset val="100"/>
        <c:noMultiLvlLbl val="0"/>
      </c:catAx>
      <c:valAx>
        <c:axId val="21421818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365373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Energy types</c:v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3A55-40EF-9FE8-BCFCFEC79C7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55-40EF-9FE8-BCFCFEC79C7E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A55-40EF-9FE8-BCFCFEC79C7E}"/>
              </c:ext>
            </c:extLst>
          </c:dPt>
          <c:dPt>
            <c:idx val="3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3A55-40EF-9FE8-BCFCFEC79C7E}"/>
              </c:ext>
            </c:extLst>
          </c:dPt>
          <c:dPt>
            <c:idx val="4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3A55-40EF-9FE8-BCFCFEC79C7E}"/>
              </c:ext>
            </c:extLst>
          </c:dPt>
          <c:dPt>
            <c:idx val="5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3A55-40EF-9FE8-BCFCFEC79C7E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3A55-40EF-9FE8-BCFCFEC79C7E}"/>
              </c:ext>
            </c:extLst>
          </c:dPt>
          <c:dPt>
            <c:idx val="7"/>
            <c:bubble3D val="0"/>
            <c:spPr>
              <a:solidFill>
                <a:schemeClr val="accent3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3A55-40EF-9FE8-BCFCFEC79C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'RUNDE 4'!$A$8:$A$15</c:f>
              <c:strCache>
                <c:ptCount val="8"/>
                <c:pt idx="0">
                  <c:v>Kohle</c:v>
                </c:pt>
                <c:pt idx="1">
                  <c:v>Öl</c:v>
                </c:pt>
                <c:pt idx="2">
                  <c:v>Gas</c:v>
                </c:pt>
                <c:pt idx="3">
                  <c:v>Atomenergie</c:v>
                </c:pt>
                <c:pt idx="4">
                  <c:v>Wasserkraft</c:v>
                </c:pt>
                <c:pt idx="5">
                  <c:v>Wind</c:v>
                </c:pt>
                <c:pt idx="6">
                  <c:v>Solar</c:v>
                </c:pt>
                <c:pt idx="7">
                  <c:v>Biomasse</c:v>
                </c:pt>
              </c:strCache>
            </c:strRef>
          </c:cat>
          <c:val>
            <c:numRef>
              <c:f>'RUNDE 4'!$G$8:$G$15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A55-40EF-9FE8-BCFCFEC79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86333807830917"/>
          <c:y val="0.22109999842018099"/>
          <c:w val="0.19948542495978"/>
          <c:h val="0.63210998813965802"/>
        </c:manualLayout>
      </c:layout>
      <c:overlay val="0"/>
      <c:txPr>
        <a:bodyPr/>
        <a:lstStyle/>
        <a:p>
          <a:pPr rtl="0">
            <a:defRPr sz="1200">
              <a:latin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'RUNDE 4'!$A$35</c:f>
              <c:strCache>
                <c:ptCount val="1"/>
                <c:pt idx="0">
                  <c:v>Umwelt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strRef>
              <c:f>'RUNDE 4'!$B$4:$F$4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'RUNDE 4'!$B$35:$F$35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F-4D24-A033-81EDBDA639E2}"/>
            </c:ext>
          </c:extLst>
        </c:ser>
        <c:ser>
          <c:idx val="1"/>
          <c:order val="1"/>
          <c:tx>
            <c:strRef>
              <c:f>'RUNDE 4'!$A$36</c:f>
              <c:strCache>
                <c:ptCount val="1"/>
                <c:pt idx="0">
                  <c:v>Reputation</c:v>
                </c:pt>
              </c:strCache>
            </c:strRef>
          </c:tx>
          <c:spPr>
            <a:solidFill>
              <a:srgbClr val="BF3810"/>
            </a:solidFill>
          </c:spPr>
          <c:invertIfNegative val="0"/>
          <c:cat>
            <c:strRef>
              <c:f>'RUNDE 4'!$B$4:$F$4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'RUNDE 4'!$B$36:$F$36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F-4D24-A033-81EDBDA639E2}"/>
            </c:ext>
          </c:extLst>
        </c:ser>
        <c:ser>
          <c:idx val="2"/>
          <c:order val="2"/>
          <c:tx>
            <c:strRef>
              <c:f>'RUNDE 4'!$A$37</c:f>
              <c:strCache>
                <c:ptCount val="1"/>
                <c:pt idx="0">
                  <c:v>Zufriedenheit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val>
            <c:numRef>
              <c:f>'RUNDE 4'!$B$37:$F$37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DF-4D24-A033-81EDBDA639E2}"/>
            </c:ext>
          </c:extLst>
        </c:ser>
        <c:ser>
          <c:idx val="3"/>
          <c:order val="3"/>
          <c:tx>
            <c:v>Score</c:v>
          </c:tx>
          <c:invertIfNegative val="0"/>
          <c:val>
            <c:numRef>
              <c:f>'RUNDE 4'!$B$39:$F$39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DF-4D24-A033-81EDBDA63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987640"/>
        <c:axId val="2107867928"/>
      </c:barChart>
      <c:catAx>
        <c:axId val="2118987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2107867928"/>
        <c:crosses val="autoZero"/>
        <c:auto val="1"/>
        <c:lblAlgn val="ctr"/>
        <c:lblOffset val="100"/>
        <c:noMultiLvlLbl val="0"/>
      </c:catAx>
      <c:valAx>
        <c:axId val="21078679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189876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Zusammenfassung!$A$5</c:f>
              <c:strCache>
                <c:ptCount val="1"/>
                <c:pt idx="0">
                  <c:v>Runde 1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Zusammenfassung!$B$4:$F$4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Zusammenfassung!$B$5:$F$5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5-4B40-90FD-CFEB8EBC5D87}"/>
            </c:ext>
          </c:extLst>
        </c:ser>
        <c:ser>
          <c:idx val="1"/>
          <c:order val="1"/>
          <c:tx>
            <c:strRef>
              <c:f>Zusammenfassung!$A$6</c:f>
              <c:strCache>
                <c:ptCount val="1"/>
                <c:pt idx="0">
                  <c:v>Runde 2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Zusammenfassung!$B$4:$F$4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Zusammenfassung!$B$6:$F$6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45-4B40-90FD-CFEB8EBC5D87}"/>
            </c:ext>
          </c:extLst>
        </c:ser>
        <c:ser>
          <c:idx val="2"/>
          <c:order val="2"/>
          <c:tx>
            <c:strRef>
              <c:f>Zusammenfassung!$A$7</c:f>
              <c:strCache>
                <c:ptCount val="1"/>
                <c:pt idx="0">
                  <c:v>Runde 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Zusammenfassung!$B$4:$F$4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Zusammenfassung!$B$7:$F$7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45-4B40-90FD-CFEB8EBC5D87}"/>
            </c:ext>
          </c:extLst>
        </c:ser>
        <c:ser>
          <c:idx val="3"/>
          <c:order val="3"/>
          <c:tx>
            <c:strRef>
              <c:f>Zusammenfassung!$A$8</c:f>
              <c:strCache>
                <c:ptCount val="1"/>
                <c:pt idx="0">
                  <c:v>Runde 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Zusammenfassung!$B$4:$F$4</c:f>
              <c:strCache>
                <c:ptCount val="5"/>
                <c:pt idx="0">
                  <c:v>Wellenreiter</c:v>
                </c:pt>
                <c:pt idx="1">
                  <c:v>Natürlich Retro</c:v>
                </c:pt>
                <c:pt idx="2">
                  <c:v>Trendy Teens</c:v>
                </c:pt>
                <c:pt idx="3">
                  <c:v>Gipfelstürmer</c:v>
                </c:pt>
                <c:pt idx="4">
                  <c:v>Platinum</c:v>
                </c:pt>
              </c:strCache>
            </c:strRef>
          </c:cat>
          <c:val>
            <c:numRef>
              <c:f>Zusammenfassung!$B$8:$F$8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45-4B40-90FD-CFEB8EBC5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691208"/>
        <c:axId val="2143694264"/>
      </c:barChart>
      <c:catAx>
        <c:axId val="2143691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de-DE"/>
          </a:p>
        </c:txPr>
        <c:crossAx val="2143694264"/>
        <c:crosses val="autoZero"/>
        <c:auto val="1"/>
        <c:lblAlgn val="ctr"/>
        <c:lblOffset val="100"/>
        <c:noMultiLvlLbl val="0"/>
      </c:catAx>
      <c:valAx>
        <c:axId val="2143694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436912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1623786</xdr:colOff>
      <xdr:row>28</xdr:row>
      <xdr:rowOff>36286</xdr:rowOff>
    </xdr:from>
    <xdr:to>
      <xdr:col>5</xdr:col>
      <xdr:colOff>0</xdr:colOff>
      <xdr:row>45</xdr:row>
      <xdr:rowOff>61685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1623786</xdr:colOff>
      <xdr:row>48</xdr:row>
      <xdr:rowOff>32658</xdr:rowOff>
    </xdr:from>
    <xdr:to>
      <xdr:col>6</xdr:col>
      <xdr:colOff>816428</xdr:colOff>
      <xdr:row>66</xdr:row>
      <xdr:rowOff>92530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1623786</xdr:colOff>
      <xdr:row>31</xdr:row>
      <xdr:rowOff>36286</xdr:rowOff>
    </xdr:from>
    <xdr:to>
      <xdr:col>5</xdr:col>
      <xdr:colOff>0</xdr:colOff>
      <xdr:row>48</xdr:row>
      <xdr:rowOff>61685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1623786</xdr:colOff>
      <xdr:row>51</xdr:row>
      <xdr:rowOff>32658</xdr:rowOff>
    </xdr:from>
    <xdr:to>
      <xdr:col>6</xdr:col>
      <xdr:colOff>816428</xdr:colOff>
      <xdr:row>69</xdr:row>
      <xdr:rowOff>92530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1623786</xdr:colOff>
      <xdr:row>42</xdr:row>
      <xdr:rowOff>36286</xdr:rowOff>
    </xdr:from>
    <xdr:to>
      <xdr:col>5</xdr:col>
      <xdr:colOff>0</xdr:colOff>
      <xdr:row>59</xdr:row>
      <xdr:rowOff>61685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1623786</xdr:colOff>
      <xdr:row>62</xdr:row>
      <xdr:rowOff>32658</xdr:rowOff>
    </xdr:from>
    <xdr:to>
      <xdr:col>6</xdr:col>
      <xdr:colOff>816428</xdr:colOff>
      <xdr:row>80</xdr:row>
      <xdr:rowOff>92530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1623786</xdr:colOff>
      <xdr:row>46</xdr:row>
      <xdr:rowOff>36286</xdr:rowOff>
    </xdr:from>
    <xdr:to>
      <xdr:col>5</xdr:col>
      <xdr:colOff>0</xdr:colOff>
      <xdr:row>63</xdr:row>
      <xdr:rowOff>61685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1623786</xdr:colOff>
      <xdr:row>66</xdr:row>
      <xdr:rowOff>32658</xdr:rowOff>
    </xdr:from>
    <xdr:to>
      <xdr:col>6</xdr:col>
      <xdr:colOff>816428</xdr:colOff>
      <xdr:row>84</xdr:row>
      <xdr:rowOff>92530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7255</xdr:rowOff>
    </xdr:from>
    <xdr:to>
      <xdr:col>6</xdr:col>
      <xdr:colOff>0</xdr:colOff>
      <xdr:row>41</xdr:row>
      <xdr:rowOff>36285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zoomScale="80" zoomScaleNormal="80" zoomScalePageLayoutView="80" workbookViewId="0">
      <selection activeCell="B8" sqref="B8:F15"/>
    </sheetView>
  </sheetViews>
  <sheetFormatPr baseColWidth="10" defaultColWidth="10.83203125" defaultRowHeight="16" x14ac:dyDescent="0.2"/>
  <cols>
    <col min="1" max="1" width="21.33203125" style="1" customWidth="1"/>
    <col min="2" max="6" width="18.83203125" style="1" customWidth="1"/>
    <col min="7" max="16384" width="10.83203125" style="1"/>
  </cols>
  <sheetData>
    <row r="1" spans="1:7" ht="25" x14ac:dyDescent="0.25">
      <c r="A1" s="3" t="s">
        <v>27</v>
      </c>
    </row>
    <row r="2" spans="1:7" x14ac:dyDescent="0.2">
      <c r="A2" s="4" t="s">
        <v>31</v>
      </c>
    </row>
    <row r="4" spans="1:7" x14ac:dyDescent="0.2">
      <c r="B4" s="2" t="s">
        <v>32</v>
      </c>
      <c r="C4" s="2" t="s">
        <v>33</v>
      </c>
      <c r="D4" s="2" t="s">
        <v>34</v>
      </c>
      <c r="E4" s="2" t="s">
        <v>35</v>
      </c>
      <c r="F4" s="2" t="s">
        <v>0</v>
      </c>
      <c r="G4" s="6" t="s">
        <v>36</v>
      </c>
    </row>
    <row r="5" spans="1:7" x14ac:dyDescent="0.2">
      <c r="A5" s="5" t="s">
        <v>37</v>
      </c>
      <c r="B5" s="5">
        <f>COMPANY_values!B17</f>
        <v>1600</v>
      </c>
      <c r="C5" s="5">
        <f>COMPANY_values!C17</f>
        <v>1200</v>
      </c>
      <c r="D5" s="5">
        <f>COMPANY_values!D17</f>
        <v>1000</v>
      </c>
      <c r="E5" s="5">
        <f>COMPANY_values!E17</f>
        <v>1400</v>
      </c>
      <c r="F5" s="5">
        <f>COMPANY_values!F17</f>
        <v>1800</v>
      </c>
      <c r="G5" s="6"/>
    </row>
    <row r="6" spans="1:7" x14ac:dyDescent="0.2">
      <c r="A6" s="5" t="s">
        <v>21</v>
      </c>
      <c r="B6" s="5">
        <f>COMPANY_values!B11</f>
        <v>4300</v>
      </c>
      <c r="C6" s="5">
        <f>COMPANY_values!C11</f>
        <v>3200</v>
      </c>
      <c r="D6" s="5">
        <f>COMPANY_values!D11</f>
        <v>2700</v>
      </c>
      <c r="E6" s="5">
        <f>COMPANY_values!E11</f>
        <v>3700</v>
      </c>
      <c r="F6" s="5">
        <f>COMPANY_values!F11</f>
        <v>4800</v>
      </c>
      <c r="G6" s="6"/>
    </row>
    <row r="7" spans="1:7" x14ac:dyDescent="0.2">
      <c r="B7" s="2"/>
      <c r="C7" s="2"/>
      <c r="D7" s="2"/>
      <c r="E7" s="2"/>
      <c r="F7" s="2"/>
      <c r="G7" s="6"/>
    </row>
    <row r="8" spans="1:7" x14ac:dyDescent="0.2">
      <c r="A8" s="1" t="s">
        <v>38</v>
      </c>
      <c r="B8" s="31"/>
      <c r="C8" s="31"/>
      <c r="D8" s="31"/>
      <c r="E8" s="31"/>
      <c r="F8" s="31"/>
      <c r="G8" s="7">
        <f>SUM(B8:F8)</f>
        <v>0</v>
      </c>
    </row>
    <row r="9" spans="1:7" x14ac:dyDescent="0.2">
      <c r="A9" s="1" t="s">
        <v>39</v>
      </c>
      <c r="B9" s="31"/>
      <c r="C9" s="31"/>
      <c r="D9" s="31"/>
      <c r="E9" s="31"/>
      <c r="F9" s="31"/>
      <c r="G9" s="7">
        <f t="shared" ref="G9:G15" si="0">SUM(B9:F9)</f>
        <v>0</v>
      </c>
    </row>
    <row r="10" spans="1:7" x14ac:dyDescent="0.2">
      <c r="A10" s="1" t="s">
        <v>3</v>
      </c>
      <c r="B10" s="31"/>
      <c r="C10" s="31"/>
      <c r="D10" s="31"/>
      <c r="E10" s="31"/>
      <c r="F10" s="31"/>
      <c r="G10" s="7">
        <f t="shared" si="0"/>
        <v>0</v>
      </c>
    </row>
    <row r="11" spans="1:7" x14ac:dyDescent="0.2">
      <c r="A11" s="1" t="s">
        <v>40</v>
      </c>
      <c r="B11" s="31"/>
      <c r="C11" s="31"/>
      <c r="D11" s="31"/>
      <c r="E11" s="31"/>
      <c r="F11" s="31"/>
      <c r="G11" s="7">
        <f t="shared" si="0"/>
        <v>0</v>
      </c>
    </row>
    <row r="12" spans="1:7" x14ac:dyDescent="0.2">
      <c r="A12" s="1" t="s">
        <v>41</v>
      </c>
      <c r="B12" s="31"/>
      <c r="C12" s="31"/>
      <c r="D12" s="31"/>
      <c r="E12" s="31"/>
      <c r="F12" s="31"/>
      <c r="G12" s="7">
        <f t="shared" si="0"/>
        <v>0</v>
      </c>
    </row>
    <row r="13" spans="1:7" x14ac:dyDescent="0.2">
      <c r="A13" s="1" t="s">
        <v>6</v>
      </c>
      <c r="B13" s="31"/>
      <c r="C13" s="31"/>
      <c r="D13" s="31"/>
      <c r="E13" s="31"/>
      <c r="F13" s="31"/>
      <c r="G13" s="7">
        <f t="shared" si="0"/>
        <v>0</v>
      </c>
    </row>
    <row r="14" spans="1:7" x14ac:dyDescent="0.2">
      <c r="A14" s="1" t="s">
        <v>7</v>
      </c>
      <c r="B14" s="31"/>
      <c r="C14" s="31"/>
      <c r="D14" s="31"/>
      <c r="E14" s="31"/>
      <c r="F14" s="31"/>
      <c r="G14" s="7">
        <f t="shared" si="0"/>
        <v>0</v>
      </c>
    </row>
    <row r="15" spans="1:7" x14ac:dyDescent="0.2">
      <c r="A15" s="1" t="s">
        <v>42</v>
      </c>
      <c r="B15" s="31"/>
      <c r="C15" s="31"/>
      <c r="D15" s="31"/>
      <c r="E15" s="31"/>
      <c r="F15" s="31"/>
      <c r="G15" s="7">
        <f t="shared" si="0"/>
        <v>0</v>
      </c>
    </row>
    <row r="17" spans="1:6" x14ac:dyDescent="0.2">
      <c r="A17" s="5" t="s">
        <v>43</v>
      </c>
      <c r="B17" s="9">
        <f>SUM(B8:B15)</f>
        <v>0</v>
      </c>
      <c r="C17" s="9">
        <f>SUM(C8:C15)</f>
        <v>0</v>
      </c>
      <c r="D17" s="9">
        <f>SUM(D8:D15)</f>
        <v>0</v>
      </c>
      <c r="E17" s="9">
        <f>SUM(E8:E15)</f>
        <v>0</v>
      </c>
      <c r="F17" s="9">
        <f>SUM(F8:F15)</f>
        <v>0</v>
      </c>
    </row>
    <row r="18" spans="1:6" x14ac:dyDescent="0.2">
      <c r="A18" s="5" t="s">
        <v>44</v>
      </c>
      <c r="B18" s="9">
        <f>'RUNDE 1'!B8/100*ENERGY_values!$C$4+'RUNDE 1'!B9/100*ENERGY_values!$C$5+'RUNDE 1'!B10/100*ENERGY_values!$C$6+'RUNDE 1'!B11/100*ENERGY_values!$C$7+'RUNDE 1'!B12/100*ENERGY_values!$C$8+'RUNDE 1'!B13/100*ENERGY_values!$C$9+'RUNDE 1'!B14/100*ENERGY_values!$C$10+'RUNDE 1'!B15/100*ENERGY_values!$C$11</f>
        <v>0</v>
      </c>
      <c r="C18" s="9">
        <f>'RUNDE 1'!C8/100*ENERGY_values!$C$4+'RUNDE 1'!C9/100*ENERGY_values!$C$5+'RUNDE 1'!C10/100*ENERGY_values!$C$6+'RUNDE 1'!C11/100*ENERGY_values!$C$7+'RUNDE 1'!C12/100*ENERGY_values!$C$8+'RUNDE 1'!C13/100*ENERGY_values!$C$9+'RUNDE 1'!C14/100*ENERGY_values!$C$10+'RUNDE 1'!C15/100*ENERGY_values!$C$11</f>
        <v>0</v>
      </c>
      <c r="D18" s="9">
        <f>'RUNDE 1'!D8/100*ENERGY_values!$C$4+'RUNDE 1'!D9/100*ENERGY_values!$C$5+'RUNDE 1'!D10/100*ENERGY_values!$C$6+'RUNDE 1'!D11/100*ENERGY_values!$C$7+'RUNDE 1'!D12/100*ENERGY_values!$C$8+'RUNDE 1'!D13/100*ENERGY_values!$C$9+'RUNDE 1'!D14/100*ENERGY_values!$C$10+'RUNDE 1'!D15/100*ENERGY_values!$C$11</f>
        <v>0</v>
      </c>
      <c r="E18" s="9">
        <f>'RUNDE 1'!E8/100*ENERGY_values!$C$4+'RUNDE 1'!E9/100*ENERGY_values!$C$5+'RUNDE 1'!E10/100*ENERGY_values!$C$6+'RUNDE 1'!E11/100*ENERGY_values!$C$7+'RUNDE 1'!E12/100*ENERGY_values!$C$8+'RUNDE 1'!E13/100*ENERGY_values!$C$9+'RUNDE 1'!E14/100*ENERGY_values!$C$10+'RUNDE 1'!E15/100*ENERGY_values!$C$11</f>
        <v>0</v>
      </c>
      <c r="F18" s="9">
        <f>'RUNDE 1'!F8/100*ENERGY_values!$C$4+'RUNDE 1'!F9/100*ENERGY_values!$C$5+'RUNDE 1'!F10/100*ENERGY_values!$C$6+'RUNDE 1'!F11/100*ENERGY_values!$C$7+'RUNDE 1'!F12/100*ENERGY_values!$C$8+'RUNDE 1'!F13/100*ENERGY_values!$C$9+'RUNDE 1'!F14/100*ENERGY_values!$C$10+'RUNDE 1'!F15/100*ENERGY_values!$C$11</f>
        <v>0</v>
      </c>
    </row>
    <row r="19" spans="1:6" x14ac:dyDescent="0.2">
      <c r="A19" s="5" t="s">
        <v>45</v>
      </c>
      <c r="B19" s="22">
        <f>ROUND(((B6-B18)/B6*100)/100, 2)</f>
        <v>1</v>
      </c>
      <c r="C19" s="22">
        <f t="shared" ref="C19:F19" si="1">ROUND(((C6-C18)/C6*100)/100, 2)</f>
        <v>1</v>
      </c>
      <c r="D19" s="22">
        <f t="shared" si="1"/>
        <v>1</v>
      </c>
      <c r="E19" s="22">
        <f t="shared" si="1"/>
        <v>1</v>
      </c>
      <c r="F19" s="22">
        <f t="shared" si="1"/>
        <v>1</v>
      </c>
    </row>
    <row r="20" spans="1:6" x14ac:dyDescent="0.2">
      <c r="A20" s="5"/>
      <c r="B20" s="5"/>
      <c r="C20" s="5"/>
      <c r="D20" s="5"/>
      <c r="E20" s="5"/>
      <c r="F20" s="5"/>
    </row>
    <row r="21" spans="1:6" x14ac:dyDescent="0.2">
      <c r="A21" s="21" t="s">
        <v>46</v>
      </c>
      <c r="B21" s="20">
        <f>B8/100*ENERGY_values!$D$4+B9/100*ENERGY_values!$D$5+B10/100*ENERGY_values!$D$6+B11/100*ENERGY_values!$D$7+B12/100*ENERGY_values!$D$8+B13/100*ENERGY_values!$D$9+B14/100*ENERGY_values!$D$10+B15/100*ENERGY_values!$D$11</f>
        <v>0</v>
      </c>
      <c r="C21" s="20">
        <f>C8/100*ENERGY_values!$D$4+C9/100*ENERGY_values!$D$5+C10/100*ENERGY_values!$D$6+C11/100*ENERGY_values!$D$7+C12/100*ENERGY_values!$D$8+C13/100*ENERGY_values!$D$9+C14/100*ENERGY_values!$D$10+C15/100*ENERGY_values!$D$11</f>
        <v>0</v>
      </c>
      <c r="D21" s="20">
        <f>D8/100*ENERGY_values!$D$4+D9/100*ENERGY_values!$D$5+D10/100*ENERGY_values!$D$6+D11/100*ENERGY_values!$D$7+D12/100*ENERGY_values!$D$8+D13/100*ENERGY_values!$D$9+D14/100*ENERGY_values!$D$10+D15/100*ENERGY_values!$D$11</f>
        <v>0</v>
      </c>
      <c r="E21" s="20">
        <f>E8/100*ENERGY_values!$D$4+E9/100*ENERGY_values!$D$5+E10/100*ENERGY_values!$D$6+E11/100*ENERGY_values!$D$7+E12/100*ENERGY_values!$D$8+E13/100*ENERGY_values!$D$9+E14/100*ENERGY_values!$D$10+E15/100*ENERGY_values!$D$11</f>
        <v>0</v>
      </c>
      <c r="F21" s="20">
        <f>F8/100*ENERGY_values!$D$4+F9/100*ENERGY_values!$D$5+F10/100*ENERGY_values!$D$6+F11/100*ENERGY_values!$D$7+F12/100*ENERGY_values!$D$8+F13/100*ENERGY_values!$D$9+F14/100*ENERGY_values!$D$10+F15/100*ENERGY_values!$D$11</f>
        <v>0</v>
      </c>
    </row>
    <row r="22" spans="1:6" x14ac:dyDescent="0.2">
      <c r="A22" s="21" t="s">
        <v>9</v>
      </c>
      <c r="B22" s="20">
        <f>B8/100*ENERGY_values!$E$4+B9/100*ENERGY_values!$E$5+B10/100*ENERGY_values!$E$6+B11/100*ENERGY_values!$E$7+B12/100*ENERGY_values!$E$8+B13/100*ENERGY_values!$E$9+B14/100*ENERGY_values!$E$10+B15/100*ENERGY_values!$E$11</f>
        <v>0</v>
      </c>
      <c r="C22" s="20">
        <f>C8/100*ENERGY_values!$E$4+C9/100*ENERGY_values!$E$5+C10/100*ENERGY_values!$E$6+C11/100*ENERGY_values!$E$7+C12/100*ENERGY_values!$E$8+C13/100*ENERGY_values!$E$9+C14/100*ENERGY_values!$E$10+C15/100*ENERGY_values!$E$11</f>
        <v>0</v>
      </c>
      <c r="D22" s="20">
        <f>D8/100*ENERGY_values!$E$4+D9/100*ENERGY_values!$E$5+D10/100*ENERGY_values!$E$6+D11/100*ENERGY_values!$E$7+D12/100*ENERGY_values!$E$8+D13/100*ENERGY_values!$E$9+D14/100*ENERGY_values!$E$10+D15/100*ENERGY_values!$E$11</f>
        <v>0</v>
      </c>
      <c r="E22" s="20">
        <f>E8/100*ENERGY_values!$E$4+E9/100*ENERGY_values!$E$5+E10/100*ENERGY_values!$E$6+E11/100*ENERGY_values!$E$7+E12/100*ENERGY_values!$E$8+E13/100*ENERGY_values!$E$9+E14/100*ENERGY_values!$E$10+E15/100*ENERGY_values!$E$11</f>
        <v>0</v>
      </c>
      <c r="F22" s="20">
        <f>F8/100*ENERGY_values!$E$4+F9/100*ENERGY_values!$E$5+F10/100*ENERGY_values!$E$6+F11/100*ENERGY_values!$E$7+F12/100*ENERGY_values!$E$8+F13/100*ENERGY_values!$E$9+F14/100*ENERGY_values!$E$10+F15/100*ENERGY_values!$E$11</f>
        <v>0</v>
      </c>
    </row>
    <row r="23" spans="1:6" x14ac:dyDescent="0.2">
      <c r="A23" s="21" t="s">
        <v>47</v>
      </c>
      <c r="B23" s="20">
        <f>B8/100*ENERGY_values!$F$4+B9/100*ENERGY_values!$F$5+B10/100*ENERGY_values!$F$6+B11/100*ENERGY_values!$F$7+B12/100*ENERGY_values!$F$8+B13/100*ENERGY_values!$F$9+B14/100*ENERGY_values!$F$10+B15/100*ENERGY_values!$F$11</f>
        <v>0</v>
      </c>
      <c r="C23" s="20">
        <f>C8/100*ENERGY_values!$F$4+C9/100*ENERGY_values!$F$5+C10/100*ENERGY_values!$F$6+C11/100*ENERGY_values!$F$7+C12/100*ENERGY_values!$F$8+C13/100*ENERGY_values!$F$9+C14/100*ENERGY_values!$F$10+C15/100*ENERGY_values!$F$11</f>
        <v>0</v>
      </c>
      <c r="D23" s="20">
        <f>D8/100*ENERGY_values!$F$4+D9/100*ENERGY_values!$F$5+D10/100*ENERGY_values!$F$6+D11/100*ENERGY_values!$F$7+D12/100*ENERGY_values!$F$8+D13/100*ENERGY_values!$F$9+D14/100*ENERGY_values!$F$10+D15/100*ENERGY_values!$F$11</f>
        <v>0</v>
      </c>
      <c r="E23" s="20">
        <f>E8/100*ENERGY_values!$F$4+E9/100*ENERGY_values!$F$5+E10/100*ENERGY_values!$F$6+E11/100*ENERGY_values!$F$7+E12/100*ENERGY_values!$F$8+E13/100*ENERGY_values!$F$9+E14/100*ENERGY_values!$F$10+E15/100*ENERGY_values!$F$11</f>
        <v>0</v>
      </c>
      <c r="F23" s="20">
        <f>F8/100*ENERGY_values!$F$4+F9/100*ENERGY_values!$F$5+F10/100*ENERGY_values!$F$6+F11/100*ENERGY_values!$F$7+F12/100*ENERGY_values!$F$8+F13/100*ENERGY_values!$F$9+F14/100*ENERGY_values!$F$10+F15/100*ENERGY_values!$F$11</f>
        <v>0</v>
      </c>
    </row>
    <row r="25" spans="1:6" x14ac:dyDescent="0.2">
      <c r="A25" s="9" t="s">
        <v>48</v>
      </c>
      <c r="B25" s="23">
        <f>ROUND((B21*COMPANY_values!B4*(1+B19)+B22*COMPANY_values!B5+B23*COMPANY_values!B6)/COMPANY_values!B8,0)</f>
        <v>0</v>
      </c>
      <c r="C25" s="23">
        <f>ROUND((C21*COMPANY_values!C4*(1+C19)+C22*COMPANY_values!C5+C23*COMPANY_values!C6)/COMPANY_values!C8,0)</f>
        <v>0</v>
      </c>
      <c r="D25" s="23">
        <f>ROUND((D21*COMPANY_values!D4*(1+D19)+D22*COMPANY_values!D5+D23*COMPANY_values!D6)/COMPANY_values!D8,0)</f>
        <v>0</v>
      </c>
      <c r="E25" s="23">
        <f>ROUND((E21*COMPANY_values!E4*(1+E19)+E22*COMPANY_values!E5+E23*COMPANY_values!E6)/COMPANY_values!E8,0)</f>
        <v>0</v>
      </c>
      <c r="F25" s="23">
        <f>ROUND((F21*COMPANY_values!F4*(1+F19)+F22*COMPANY_values!F5+F23*COMPANY_values!F6)/COMPANY_values!F8,0)</f>
        <v>0</v>
      </c>
    </row>
    <row r="27" spans="1:6" ht="20" x14ac:dyDescent="0.2">
      <c r="A27" s="8" t="s">
        <v>50</v>
      </c>
    </row>
    <row r="47" spans="1:1" ht="20" x14ac:dyDescent="0.2">
      <c r="A47" s="8" t="s">
        <v>51</v>
      </c>
    </row>
  </sheetData>
  <sheetProtection selectLockedCells="1"/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E993F12A-4709-8841-9E7D-3BDD7CB7EE0E}">
            <x14:iconSet iconSet="3Symbols2" custom="1">
              <x14:cfvo type="percent">
                <xm:f>0</xm:f>
              </x14:cfvo>
              <x14:cfvo type="formula">
                <xm:f>$B$5</xm:f>
              </x14:cfvo>
              <x14:cfvo type="formula" gte="0">
                <xm:f>$B$5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B17</xm:sqref>
        </x14:conditionalFormatting>
        <x14:conditionalFormatting xmlns:xm="http://schemas.microsoft.com/office/excel/2006/main">
          <x14:cfRule type="iconSet" priority="9" id="{7D3C85F7-07D5-8B4D-8A81-5A59738A9070}">
            <x14:iconSet iconSet="3Symbols2" custom="1">
              <x14:cfvo type="percent">
                <xm:f>0</xm:f>
              </x14:cfvo>
              <x14:cfvo type="formula">
                <xm:f>$C$6</xm:f>
              </x14:cfvo>
              <x14:cfvo type="formula" gte="0">
                <xm:f>$C$6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C18</xm:sqref>
        </x14:conditionalFormatting>
        <x14:conditionalFormatting xmlns:xm="http://schemas.microsoft.com/office/excel/2006/main">
          <x14:cfRule type="iconSet" priority="8" id="{43E2DB25-7B86-4A4B-A275-0C2F7E7DB68C}">
            <x14:iconSet iconSet="3Symbols2" custom="1">
              <x14:cfvo type="percent">
                <xm:f>0</xm:f>
              </x14:cfvo>
              <x14:cfvo type="formula">
                <xm:f>$D$6</xm:f>
              </x14:cfvo>
              <x14:cfvo type="formula" gte="0">
                <xm:f>$D$6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D18</xm:sqref>
        </x14:conditionalFormatting>
        <x14:conditionalFormatting xmlns:xm="http://schemas.microsoft.com/office/excel/2006/main">
          <x14:cfRule type="iconSet" priority="7" id="{5F31E113-0C9C-8540-B4EB-613FFAB73E4A}">
            <x14:iconSet iconSet="3Symbols2" custom="1">
              <x14:cfvo type="percent">
                <xm:f>0</xm:f>
              </x14:cfvo>
              <x14:cfvo type="formula">
                <xm:f>$E$6</xm:f>
              </x14:cfvo>
              <x14:cfvo type="formula" gte="0">
                <xm:f>$E$6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E18</xm:sqref>
        </x14:conditionalFormatting>
        <x14:conditionalFormatting xmlns:xm="http://schemas.microsoft.com/office/excel/2006/main">
          <x14:cfRule type="iconSet" priority="6" id="{9090BC10-9798-6C45-809E-DBADDE388024}">
            <x14:iconSet iconSet="3Symbols2" custom="1">
              <x14:cfvo type="percent">
                <xm:f>0</xm:f>
              </x14:cfvo>
              <x14:cfvo type="formula">
                <xm:f>$F$6</xm:f>
              </x14:cfvo>
              <x14:cfvo type="formula" gte="0">
                <xm:f>$F$6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F18</xm:sqref>
        </x14:conditionalFormatting>
        <x14:conditionalFormatting xmlns:xm="http://schemas.microsoft.com/office/excel/2006/main">
          <x14:cfRule type="iconSet" priority="5" id="{18AD380B-B094-8147-888F-CD3FF53438FF}">
            <x14:iconSet iconSet="3Symbols2" custom="1">
              <x14:cfvo type="percent">
                <xm:f>0</xm:f>
              </x14:cfvo>
              <x14:cfvo type="formula">
                <xm:f>$C$5</xm:f>
              </x14:cfvo>
              <x14:cfvo type="formula" gte="0">
                <xm:f>$C$5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C17</xm:sqref>
        </x14:conditionalFormatting>
        <x14:conditionalFormatting xmlns:xm="http://schemas.microsoft.com/office/excel/2006/main">
          <x14:cfRule type="iconSet" priority="4" id="{22F9E80D-8729-1D47-9BCB-427FB848EFFD}">
            <x14:iconSet iconSet="3Symbols2" custom="1">
              <x14:cfvo type="percent">
                <xm:f>0</xm:f>
              </x14:cfvo>
              <x14:cfvo type="formula">
                <xm:f>$D$5</xm:f>
              </x14:cfvo>
              <x14:cfvo type="formula" gte="0">
                <xm:f>$D$5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D17</xm:sqref>
        </x14:conditionalFormatting>
        <x14:conditionalFormatting xmlns:xm="http://schemas.microsoft.com/office/excel/2006/main">
          <x14:cfRule type="iconSet" priority="3" id="{4BA4173C-E713-3D47-B22A-3DA0FB4205DD}">
            <x14:iconSet iconSet="3Symbols2" custom="1">
              <x14:cfvo type="percent">
                <xm:f>0</xm:f>
              </x14:cfvo>
              <x14:cfvo type="formula">
                <xm:f>$E$5</xm:f>
              </x14:cfvo>
              <x14:cfvo type="formula" gte="0">
                <xm:f>$E$5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E17</xm:sqref>
        </x14:conditionalFormatting>
        <x14:conditionalFormatting xmlns:xm="http://schemas.microsoft.com/office/excel/2006/main">
          <x14:cfRule type="iconSet" priority="2" id="{A73E549F-A501-4140-B0AC-974D21E429C4}">
            <x14:iconSet iconSet="3Symbols2" custom="1">
              <x14:cfvo type="percent">
                <xm:f>0</xm:f>
              </x14:cfvo>
              <x14:cfvo type="formula">
                <xm:f>$F$5</xm:f>
              </x14:cfvo>
              <x14:cfvo type="formula" gte="0">
                <xm:f>$F$5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F17</xm:sqref>
        </x14:conditionalFormatting>
        <x14:conditionalFormatting xmlns:xm="http://schemas.microsoft.com/office/excel/2006/main">
          <x14:cfRule type="iconSet" priority="1" id="{4728E7CE-657F-B443-A9B1-ABEDC307EE71}">
            <x14:iconSet iconSet="3Symbols2" custom="1">
              <x14:cfvo type="percent">
                <xm:f>0</xm:f>
              </x14:cfvo>
              <x14:cfvo type="formula">
                <xm:f>$B$6</xm:f>
              </x14:cfvo>
              <x14:cfvo type="formula" gte="0">
                <xm:f>$B$6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B18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="80" zoomScaleNormal="80" zoomScalePageLayoutView="80" workbookViewId="0">
      <selection activeCell="F15" sqref="B8:F15"/>
    </sheetView>
  </sheetViews>
  <sheetFormatPr baseColWidth="10" defaultColWidth="10.83203125" defaultRowHeight="16" x14ac:dyDescent="0.2"/>
  <cols>
    <col min="1" max="1" width="21.33203125" style="1" customWidth="1"/>
    <col min="2" max="6" width="18.83203125" style="1" customWidth="1"/>
    <col min="7" max="16384" width="10.83203125" style="1"/>
  </cols>
  <sheetData>
    <row r="1" spans="1:7" ht="25" x14ac:dyDescent="0.25">
      <c r="A1" s="3" t="s">
        <v>28</v>
      </c>
    </row>
    <row r="2" spans="1:7" x14ac:dyDescent="0.2">
      <c r="A2" s="4" t="s">
        <v>31</v>
      </c>
    </row>
    <row r="4" spans="1:7" x14ac:dyDescent="0.2">
      <c r="B4" s="2" t="s">
        <v>32</v>
      </c>
      <c r="C4" s="2" t="s">
        <v>33</v>
      </c>
      <c r="D4" s="2" t="s">
        <v>34</v>
      </c>
      <c r="E4" s="2" t="s">
        <v>35</v>
      </c>
      <c r="F4" s="2" t="s">
        <v>0</v>
      </c>
      <c r="G4" s="6" t="s">
        <v>36</v>
      </c>
    </row>
    <row r="5" spans="1:7" x14ac:dyDescent="0.2">
      <c r="A5" s="5" t="s">
        <v>37</v>
      </c>
      <c r="B5" s="5">
        <f>COMPANY_values!B18</f>
        <v>2200</v>
      </c>
      <c r="C5" s="5">
        <f>COMPANY_values!C18</f>
        <v>1700</v>
      </c>
      <c r="D5" s="5">
        <f>COMPANY_values!D18</f>
        <v>1400</v>
      </c>
      <c r="E5" s="5">
        <f>COMPANY_values!E18</f>
        <v>1900</v>
      </c>
      <c r="F5" s="5">
        <f>COMPANY_values!F18</f>
        <v>2500</v>
      </c>
      <c r="G5" s="6"/>
    </row>
    <row r="6" spans="1:7" x14ac:dyDescent="0.2">
      <c r="A6" s="5" t="s">
        <v>21</v>
      </c>
      <c r="B6" s="5">
        <f>COMPANY_values!B12</f>
        <v>6000</v>
      </c>
      <c r="C6" s="5">
        <f>COMPANY_values!C12</f>
        <v>4500</v>
      </c>
      <c r="D6" s="5">
        <f>COMPANY_values!D12</f>
        <v>3800</v>
      </c>
      <c r="E6" s="5">
        <f>COMPANY_values!E12</f>
        <v>5300</v>
      </c>
      <c r="F6" s="5">
        <f>COMPANY_values!F12</f>
        <v>6800</v>
      </c>
      <c r="G6" s="6"/>
    </row>
    <row r="7" spans="1:7" x14ac:dyDescent="0.2">
      <c r="B7" s="2"/>
      <c r="C7" s="2"/>
      <c r="D7" s="2"/>
      <c r="E7" s="2"/>
      <c r="F7" s="2"/>
      <c r="G7" s="6"/>
    </row>
    <row r="8" spans="1:7" x14ac:dyDescent="0.2">
      <c r="A8" s="1" t="s">
        <v>38</v>
      </c>
      <c r="B8" s="31"/>
      <c r="C8" s="31"/>
      <c r="D8" s="31"/>
      <c r="E8" s="31"/>
      <c r="F8" s="31"/>
      <c r="G8" s="7">
        <f>SUM(B8:F8)</f>
        <v>0</v>
      </c>
    </row>
    <row r="9" spans="1:7" x14ac:dyDescent="0.2">
      <c r="A9" s="1" t="s">
        <v>39</v>
      </c>
      <c r="B9" s="31"/>
      <c r="C9" s="31"/>
      <c r="D9" s="31"/>
      <c r="E9" s="31"/>
      <c r="F9" s="31"/>
      <c r="G9" s="7">
        <f t="shared" ref="G9:G15" si="0">SUM(B9:F9)</f>
        <v>0</v>
      </c>
    </row>
    <row r="10" spans="1:7" x14ac:dyDescent="0.2">
      <c r="A10" s="1" t="s">
        <v>3</v>
      </c>
      <c r="B10" s="31"/>
      <c r="C10" s="31"/>
      <c r="D10" s="31"/>
      <c r="E10" s="31"/>
      <c r="F10" s="31"/>
      <c r="G10" s="7">
        <f t="shared" si="0"/>
        <v>0</v>
      </c>
    </row>
    <row r="11" spans="1:7" x14ac:dyDescent="0.2">
      <c r="A11" s="1" t="s">
        <v>40</v>
      </c>
      <c r="B11" s="31"/>
      <c r="C11" s="31"/>
      <c r="D11" s="31"/>
      <c r="E11" s="31"/>
      <c r="F11" s="31"/>
      <c r="G11" s="7">
        <f t="shared" si="0"/>
        <v>0</v>
      </c>
    </row>
    <row r="12" spans="1:7" x14ac:dyDescent="0.2">
      <c r="A12" s="1" t="s">
        <v>41</v>
      </c>
      <c r="B12" s="31"/>
      <c r="C12" s="31"/>
      <c r="D12" s="31"/>
      <c r="E12" s="31"/>
      <c r="F12" s="31"/>
      <c r="G12" s="7">
        <f t="shared" si="0"/>
        <v>0</v>
      </c>
    </row>
    <row r="13" spans="1:7" x14ac:dyDescent="0.2">
      <c r="A13" s="1" t="s">
        <v>6</v>
      </c>
      <c r="B13" s="31"/>
      <c r="C13" s="31"/>
      <c r="D13" s="31"/>
      <c r="E13" s="31"/>
      <c r="F13" s="31"/>
      <c r="G13" s="7">
        <f t="shared" si="0"/>
        <v>0</v>
      </c>
    </row>
    <row r="14" spans="1:7" x14ac:dyDescent="0.2">
      <c r="A14" s="1" t="s">
        <v>7</v>
      </c>
      <c r="B14" s="31"/>
      <c r="C14" s="31"/>
      <c r="D14" s="31"/>
      <c r="E14" s="31"/>
      <c r="F14" s="31"/>
      <c r="G14" s="7">
        <f t="shared" si="0"/>
        <v>0</v>
      </c>
    </row>
    <row r="15" spans="1:7" x14ac:dyDescent="0.2">
      <c r="A15" s="1" t="s">
        <v>42</v>
      </c>
      <c r="B15" s="31"/>
      <c r="C15" s="31"/>
      <c r="D15" s="31"/>
      <c r="E15" s="31"/>
      <c r="F15" s="31"/>
      <c r="G15" s="7">
        <f t="shared" si="0"/>
        <v>0</v>
      </c>
    </row>
    <row r="17" spans="1:7" x14ac:dyDescent="0.2">
      <c r="A17" s="5" t="s">
        <v>43</v>
      </c>
      <c r="B17" s="9">
        <f>SUM(B8:B15)</f>
        <v>0</v>
      </c>
      <c r="C17" s="9">
        <f>SUM(C8:C15)</f>
        <v>0</v>
      </c>
      <c r="D17" s="9">
        <f>SUM(D8:D15)</f>
        <v>0</v>
      </c>
      <c r="E17" s="9">
        <f>SUM(E8:E15)</f>
        <v>0</v>
      </c>
      <c r="F17" s="9">
        <f>SUM(F8:F15)</f>
        <v>0</v>
      </c>
    </row>
    <row r="18" spans="1:7" x14ac:dyDescent="0.2">
      <c r="A18" s="5" t="s">
        <v>44</v>
      </c>
      <c r="B18" s="9">
        <f>'RUNDE 2'!B8/100*ENERGY_values!$C$4+'RUNDE 2'!B9/100*ENERGY_values!$C$5+'RUNDE 2'!B10/100*ENERGY_values!$C$6+'RUNDE 2'!B11/100*ENERGY_values!$C$7+'RUNDE 2'!B12/100*ENERGY_values!$C$8+'RUNDE 2'!B13/100*ENERGY_values!$C$9+'RUNDE 2'!B14/100*ENERGY_values!$C$10+'RUNDE 2'!B15/100*ENERGY_values!$C$11</f>
        <v>0</v>
      </c>
      <c r="C18" s="9">
        <f>'RUNDE 2'!C8/100*ENERGY_values!$C$4+'RUNDE 2'!C9/100*ENERGY_values!$C$5+'RUNDE 2'!C10/100*ENERGY_values!$C$6+'RUNDE 2'!C11/100*ENERGY_values!$C$7+'RUNDE 2'!C12/100*ENERGY_values!$C$8+'RUNDE 2'!C13/100*ENERGY_values!$C$9+'RUNDE 2'!C14/100*ENERGY_values!$C$10+'RUNDE 2'!C15/100*ENERGY_values!$C$11</f>
        <v>0</v>
      </c>
      <c r="D18" s="9">
        <f>'RUNDE 2'!D8/100*ENERGY_values!$C$4+'RUNDE 2'!D9/100*ENERGY_values!$C$5+'RUNDE 2'!D10/100*ENERGY_values!$C$6+'RUNDE 2'!D11/100*ENERGY_values!$C$7+'RUNDE 2'!D12/100*ENERGY_values!$C$8+'RUNDE 2'!D13/100*ENERGY_values!$C$9+'RUNDE 2'!D14/100*ENERGY_values!$C$10+'RUNDE 2'!D15/100*ENERGY_values!$C$11</f>
        <v>0</v>
      </c>
      <c r="E18" s="9">
        <f>'RUNDE 2'!E8/100*ENERGY_values!$C$4+'RUNDE 2'!E9/100*ENERGY_values!$C$5+'RUNDE 2'!E10/100*ENERGY_values!$C$6+'RUNDE 2'!E11/100*ENERGY_values!$C$7+'RUNDE 2'!E12/100*ENERGY_values!$C$8+'RUNDE 2'!E13/100*ENERGY_values!$C$9+'RUNDE 2'!E14/100*ENERGY_values!$C$10+'RUNDE 2'!E15/100*ENERGY_values!$C$11</f>
        <v>0</v>
      </c>
      <c r="F18" s="9">
        <f>'RUNDE 2'!F8/100*ENERGY_values!$C$4+'RUNDE 2'!F9/100*ENERGY_values!$C$5+'RUNDE 2'!F10/100*ENERGY_values!$C$6+'RUNDE 2'!F11/100*ENERGY_values!$C$7+'RUNDE 2'!F12/100*ENERGY_values!$C$8+'RUNDE 2'!F13/100*ENERGY_values!$C$9+'RUNDE 2'!F14/100*ENERGY_values!$C$10+'RUNDE 2'!F15/100*ENERGY_values!$C$11</f>
        <v>0</v>
      </c>
    </row>
    <row r="19" spans="1:7" x14ac:dyDescent="0.2">
      <c r="A19" s="5" t="s">
        <v>45</v>
      </c>
      <c r="B19" s="22">
        <f>ROUND(((B6-B18)/B6*100)/100, 2)</f>
        <v>1</v>
      </c>
      <c r="C19" s="22">
        <f t="shared" ref="C19:F19" si="1">ROUND(((C6-C18)/C6*100)/100, 2)</f>
        <v>1</v>
      </c>
      <c r="D19" s="22">
        <f t="shared" si="1"/>
        <v>1</v>
      </c>
      <c r="E19" s="22">
        <f t="shared" si="1"/>
        <v>1</v>
      </c>
      <c r="F19" s="22">
        <f t="shared" si="1"/>
        <v>1</v>
      </c>
    </row>
    <row r="20" spans="1:7" x14ac:dyDescent="0.2">
      <c r="A20" s="5"/>
      <c r="B20" s="5"/>
      <c r="C20" s="5"/>
      <c r="D20" s="5"/>
      <c r="E20" s="5"/>
      <c r="F20" s="5"/>
    </row>
    <row r="21" spans="1:7" x14ac:dyDescent="0.2">
      <c r="A21" s="21" t="s">
        <v>46</v>
      </c>
      <c r="B21" s="20">
        <f>B8/100*ENERGY_values!$D$4+B9/100*ENERGY_values!$D$5+B10/100*ENERGY_values!$D$6+B11/100*ENERGY_values!$D$7+B12/100*ENERGY_values!$D$8+B13/100*ENERGY_values!$D$9+B14/100*ENERGY_values!$D$10+B15/100*ENERGY_values!$D$11</f>
        <v>0</v>
      </c>
      <c r="C21" s="20">
        <f>C8/100*ENERGY_values!$D$4+C9/100*ENERGY_values!$D$5+C10/100*ENERGY_values!$D$6+C11/100*ENERGY_values!$D$7+C12/100*ENERGY_values!$D$8+C13/100*ENERGY_values!$D$9+C14/100*ENERGY_values!$D$10+C15/100*ENERGY_values!$D$11</f>
        <v>0</v>
      </c>
      <c r="D21" s="20">
        <f>D8/100*ENERGY_values!$D$4+D9/100*ENERGY_values!$D$5+D10/100*ENERGY_values!$D$6+D11/100*ENERGY_values!$D$7+D12/100*ENERGY_values!$D$8+D13/100*ENERGY_values!$D$9+D14/100*ENERGY_values!$D$10+D15/100*ENERGY_values!$D$11</f>
        <v>0</v>
      </c>
      <c r="E21" s="20">
        <f>E8/100*ENERGY_values!$D$4+E9/100*ENERGY_values!$D$5+E10/100*ENERGY_values!$D$6+E11/100*ENERGY_values!$D$7+E12/100*ENERGY_values!$D$8+E13/100*ENERGY_values!$D$9+E14/100*ENERGY_values!$D$10+E15/100*ENERGY_values!$D$11</f>
        <v>0</v>
      </c>
      <c r="F21" s="20">
        <f>F8/100*ENERGY_values!$D$4+F9/100*ENERGY_values!$D$5+F10/100*ENERGY_values!$D$6+F11/100*ENERGY_values!$D$7+F12/100*ENERGY_values!$D$8+F13/100*ENERGY_values!$D$9+F14/100*ENERGY_values!$D$10+F15/100*ENERGY_values!$D$11</f>
        <v>0</v>
      </c>
    </row>
    <row r="22" spans="1:7" x14ac:dyDescent="0.2">
      <c r="A22" s="21" t="s">
        <v>9</v>
      </c>
      <c r="B22" s="20">
        <f>B8/100*ENERGY_values!$E$4+B9/100*ENERGY_values!$E$5+B10/100*ENERGY_values!$E$6+B11/100*ENERGY_values!$E$7+B12/100*ENERGY_values!$E$8+B13/100*ENERGY_values!$E$9+B14/100*ENERGY_values!$E$10+B15/100*ENERGY_values!$E$11</f>
        <v>0</v>
      </c>
      <c r="C22" s="20">
        <f>C8/100*ENERGY_values!$E$4+C9/100*ENERGY_values!$E$5+C10/100*ENERGY_values!$E$6+C11/100*ENERGY_values!$E$7+C12/100*ENERGY_values!$E$8+C13/100*ENERGY_values!$E$9+C14/100*ENERGY_values!$E$10+C15/100*ENERGY_values!$E$11</f>
        <v>0</v>
      </c>
      <c r="D22" s="20">
        <f>D8/100*ENERGY_values!$E$4+D9/100*ENERGY_values!$E$5+D10/100*ENERGY_values!$E$6+D11/100*ENERGY_values!$E$7+D12/100*ENERGY_values!$E$8+D13/100*ENERGY_values!$E$9+D14/100*ENERGY_values!$E$10+D15/100*ENERGY_values!$E$11</f>
        <v>0</v>
      </c>
      <c r="E22" s="20">
        <f>E8/100*ENERGY_values!$E$4+E9/100*ENERGY_values!$E$5+E10/100*ENERGY_values!$E$6+E11/100*ENERGY_values!$E$7+E12/100*ENERGY_values!$E$8+E13/100*ENERGY_values!$E$9+E14/100*ENERGY_values!$E$10+E15/100*ENERGY_values!$E$11</f>
        <v>0</v>
      </c>
      <c r="F22" s="20">
        <f>F8/100*ENERGY_values!$E$4+F9/100*ENERGY_values!$E$5+F10/100*ENERGY_values!$E$6+F11/100*ENERGY_values!$E$7+F12/100*ENERGY_values!$E$8+F13/100*ENERGY_values!$E$9+F14/100*ENERGY_values!$E$10+F15/100*ENERGY_values!$E$11</f>
        <v>0</v>
      </c>
    </row>
    <row r="23" spans="1:7" x14ac:dyDescent="0.2">
      <c r="A23" s="21" t="s">
        <v>47</v>
      </c>
      <c r="B23" s="20">
        <f>B8/100*ENERGY_values!$F$4+B9/100*ENERGY_values!$F$5+B10/100*ENERGY_values!$F$6+B11/100*ENERGY_values!$F$7+B12/100*ENERGY_values!$F$8+B13/100*ENERGY_values!$F$9+B14/100*ENERGY_values!$F$10+B15/100*ENERGY_values!$F$11</f>
        <v>0</v>
      </c>
      <c r="C23" s="20">
        <f>C8/100*ENERGY_values!$F$4+C9/100*ENERGY_values!$F$5+C10/100*ENERGY_values!$F$6+C11/100*ENERGY_values!$F$7+C12/100*ENERGY_values!$F$8+C13/100*ENERGY_values!$F$9+C14/100*ENERGY_values!$F$10+C15/100*ENERGY_values!$F$11</f>
        <v>0</v>
      </c>
      <c r="D23" s="20">
        <f>D8/100*ENERGY_values!$F$4+D9/100*ENERGY_values!$F$5+D10/100*ENERGY_values!$F$6+D11/100*ENERGY_values!$F$7+D12/100*ENERGY_values!$F$8+D13/100*ENERGY_values!$F$9+D14/100*ENERGY_values!$F$10+D15/100*ENERGY_values!$F$11</f>
        <v>0</v>
      </c>
      <c r="E23" s="20">
        <f>E8/100*ENERGY_values!$F$4+E9/100*ENERGY_values!$F$5+E10/100*ENERGY_values!$F$6+E11/100*ENERGY_values!$F$7+E12/100*ENERGY_values!$F$8+E13/100*ENERGY_values!$F$9+E14/100*ENERGY_values!$F$10+E15/100*ENERGY_values!$F$11</f>
        <v>0</v>
      </c>
      <c r="F23" s="20">
        <f>F8/100*ENERGY_values!$F$4+F9/100*ENERGY_values!$F$5+F10/100*ENERGY_values!$F$6+F11/100*ENERGY_values!$F$7+F12/100*ENERGY_values!$F$8+F13/100*ENERGY_values!$F$9+F14/100*ENERGY_values!$F$10+F15/100*ENERGY_values!$F$11</f>
        <v>0</v>
      </c>
    </row>
    <row r="25" spans="1:7" x14ac:dyDescent="0.2">
      <c r="A25" s="9" t="s">
        <v>49</v>
      </c>
      <c r="B25" s="23">
        <f>ROUND((B21*COMPANY_values!B4*(1+B19)+B22*COMPANY_values!B5+B23*COMPANY_values!B6)/COMPANY_values!B8,0)</f>
        <v>0</v>
      </c>
      <c r="C25" s="23">
        <f>ROUND((C21*COMPANY_values!C4*(1+C19)+C22*COMPANY_values!C5+C23*COMPANY_values!C6)/COMPANY_values!C8,0)</f>
        <v>0</v>
      </c>
      <c r="D25" s="23">
        <f>ROUND((D21*COMPANY_values!D4*(1+D19)+D22*COMPANY_values!D5+D23*COMPANY_values!D6)/COMPANY_values!D8,0)</f>
        <v>0</v>
      </c>
      <c r="E25" s="23">
        <f>ROUND((E21*COMPANY_values!E4*(1+E19)+E22*COMPANY_values!E5+E23*COMPANY_values!E6)/COMPANY_values!E8,0)</f>
        <v>0</v>
      </c>
      <c r="F25" s="23">
        <f>ROUND((F21*COMPANY_values!F4*(1+F19)+F22*COMPANY_values!F5+F23*COMPANY_values!F6)/COMPANY_values!F8,0)</f>
        <v>0</v>
      </c>
    </row>
    <row r="26" spans="1:7" x14ac:dyDescent="0.2">
      <c r="A26" s="21" t="s">
        <v>73</v>
      </c>
      <c r="B26" s="23">
        <f>ROUND((B21-'RUNDE 1'!B21)/COMPANY_values!B8,2)</f>
        <v>0</v>
      </c>
      <c r="C26" s="23">
        <f>ROUND((C21-'RUNDE 1'!C21)/COMPANY_values!C8,2)</f>
        <v>0</v>
      </c>
      <c r="D26" s="23">
        <f>ROUND((D21-'RUNDE 1'!D21)/COMPANY_values!D8,2)</f>
        <v>0</v>
      </c>
      <c r="E26" s="23">
        <f>ROUND((E21-'RUNDE 1'!E21)/COMPANY_values!E8,2)</f>
        <v>0</v>
      </c>
      <c r="F26" s="23">
        <f>ROUND((F21-'RUNDE 1'!F21)/COMPANY_values!F8,2)</f>
        <v>0</v>
      </c>
      <c r="G26" s="7" t="s">
        <v>72</v>
      </c>
    </row>
    <row r="27" spans="1:7" x14ac:dyDescent="0.2">
      <c r="A27" s="37" t="s">
        <v>84</v>
      </c>
      <c r="B27" s="50">
        <f>IF(AND(B26&gt;C26,B26&gt;D26,B26&gt;E26,B26&gt;F26),300,0)</f>
        <v>0</v>
      </c>
      <c r="C27" s="50">
        <f>IF(AND(C26&gt;D26,C26&gt;E26,C26&gt;F26,C26&gt;B26),300,0)</f>
        <v>0</v>
      </c>
      <c r="D27" s="50">
        <f>IF(AND(D26&gt;E26,D26&gt;F26,D26&gt;B26,D26&gt;C26),300,0)</f>
        <v>0</v>
      </c>
      <c r="E27" s="50">
        <f>IF(AND(E26&gt;F26,E26&gt;B26,E26&gt;C26,E26&gt;D26),300,0)</f>
        <v>0</v>
      </c>
      <c r="F27" s="50">
        <f>IF(AND(F26&gt;B26,F26&gt;C26,F26&gt;D26,F26&gt;E26),300,0)</f>
        <v>0</v>
      </c>
      <c r="G27" s="7" t="s">
        <v>74</v>
      </c>
    </row>
    <row r="28" spans="1:7" x14ac:dyDescent="0.2">
      <c r="A28" s="9" t="s">
        <v>52</v>
      </c>
      <c r="B28" s="36">
        <f>B25+B27</f>
        <v>0</v>
      </c>
      <c r="C28" s="36">
        <f t="shared" ref="C28:F28" si="2">C25+C27</f>
        <v>0</v>
      </c>
      <c r="D28" s="36">
        <f t="shared" si="2"/>
        <v>0</v>
      </c>
      <c r="E28" s="36">
        <f t="shared" si="2"/>
        <v>0</v>
      </c>
      <c r="F28" s="36">
        <f t="shared" si="2"/>
        <v>0</v>
      </c>
    </row>
    <row r="30" spans="1:7" ht="20" x14ac:dyDescent="0.2">
      <c r="A30" s="8" t="s">
        <v>50</v>
      </c>
    </row>
    <row r="50" spans="1:1" ht="20" x14ac:dyDescent="0.2">
      <c r="A50" s="8" t="s">
        <v>51</v>
      </c>
    </row>
  </sheetData>
  <sheetProtection algorithmName="SHA-512" hashValue="oUIRpS/Af3I6BgXgWII2RVCNAEzzzrAwq0Zf305CdC1iMb5Rh/Vi9zhVIU1hOtFUpkrGDl+Po8j/3Pxu+DBXFg==" saltValue="MXLuKP+ZdwR270vtZYSBow==" spinCount="100000" sheet="1" objects="1" scenarios="1" selectLockedCells="1"/>
  <pageMargins left="0.75" right="0.75" top="1" bottom="1" header="0.5" footer="0.5"/>
  <pageSetup paperSize="9" orientation="portrait" horizontalDpi="4294967292" verticalDpi="429496729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6026A8E6-206B-A74D-8C72-5131B21FDA14}">
            <x14:iconSet iconSet="3Symbols2" custom="1">
              <x14:cfvo type="percent">
                <xm:f>0</xm:f>
              </x14:cfvo>
              <x14:cfvo type="formula">
                <xm:f>$B$5</xm:f>
              </x14:cfvo>
              <x14:cfvo type="formula" gte="0">
                <xm:f>$B$5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B17</xm:sqref>
        </x14:conditionalFormatting>
        <x14:conditionalFormatting xmlns:xm="http://schemas.microsoft.com/office/excel/2006/main">
          <x14:cfRule type="iconSet" priority="9" id="{AE65D334-3240-E646-AA74-A12C2104C1D5}">
            <x14:iconSet iconSet="3Symbols2" custom="1">
              <x14:cfvo type="percent">
                <xm:f>0</xm:f>
              </x14:cfvo>
              <x14:cfvo type="formula">
                <xm:f>$C$6</xm:f>
              </x14:cfvo>
              <x14:cfvo type="formula" gte="0">
                <xm:f>$C$6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C18</xm:sqref>
        </x14:conditionalFormatting>
        <x14:conditionalFormatting xmlns:xm="http://schemas.microsoft.com/office/excel/2006/main">
          <x14:cfRule type="iconSet" priority="8" id="{B38A2304-59A4-B844-BE06-0BCE97483A4F}">
            <x14:iconSet iconSet="3Symbols2" custom="1">
              <x14:cfvo type="percent">
                <xm:f>0</xm:f>
              </x14:cfvo>
              <x14:cfvo type="formula">
                <xm:f>$D$6</xm:f>
              </x14:cfvo>
              <x14:cfvo type="formula" gte="0">
                <xm:f>$D$6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D18</xm:sqref>
        </x14:conditionalFormatting>
        <x14:conditionalFormatting xmlns:xm="http://schemas.microsoft.com/office/excel/2006/main">
          <x14:cfRule type="iconSet" priority="7" id="{9033EE34-F967-9F41-A216-24C72FC031CE}">
            <x14:iconSet iconSet="3Symbols2" custom="1">
              <x14:cfvo type="percent">
                <xm:f>0</xm:f>
              </x14:cfvo>
              <x14:cfvo type="formula">
                <xm:f>$E$6</xm:f>
              </x14:cfvo>
              <x14:cfvo type="formula" gte="0">
                <xm:f>$E$6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E18</xm:sqref>
        </x14:conditionalFormatting>
        <x14:conditionalFormatting xmlns:xm="http://schemas.microsoft.com/office/excel/2006/main">
          <x14:cfRule type="iconSet" priority="6" id="{45290701-2D10-FC44-AC13-1ABD2EF3B620}">
            <x14:iconSet iconSet="3Symbols2" custom="1">
              <x14:cfvo type="percent">
                <xm:f>0</xm:f>
              </x14:cfvo>
              <x14:cfvo type="formula">
                <xm:f>$F$6</xm:f>
              </x14:cfvo>
              <x14:cfvo type="formula" gte="0">
                <xm:f>$F$6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F18</xm:sqref>
        </x14:conditionalFormatting>
        <x14:conditionalFormatting xmlns:xm="http://schemas.microsoft.com/office/excel/2006/main">
          <x14:cfRule type="iconSet" priority="5" id="{8192E808-402A-E642-835C-62FB1927B328}">
            <x14:iconSet iconSet="3Symbols2" custom="1">
              <x14:cfvo type="percent">
                <xm:f>0</xm:f>
              </x14:cfvo>
              <x14:cfvo type="formula">
                <xm:f>$C$5</xm:f>
              </x14:cfvo>
              <x14:cfvo type="formula" gte="0">
                <xm:f>$C$5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C17</xm:sqref>
        </x14:conditionalFormatting>
        <x14:conditionalFormatting xmlns:xm="http://schemas.microsoft.com/office/excel/2006/main">
          <x14:cfRule type="iconSet" priority="4" id="{AB31E70A-518A-5649-A382-8575F6D9094D}">
            <x14:iconSet iconSet="3Symbols2" custom="1">
              <x14:cfvo type="percent">
                <xm:f>0</xm:f>
              </x14:cfvo>
              <x14:cfvo type="formula">
                <xm:f>$D$5</xm:f>
              </x14:cfvo>
              <x14:cfvo type="formula" gte="0">
                <xm:f>$D$5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D17</xm:sqref>
        </x14:conditionalFormatting>
        <x14:conditionalFormatting xmlns:xm="http://schemas.microsoft.com/office/excel/2006/main">
          <x14:cfRule type="iconSet" priority="3" id="{8905884D-CC14-8A44-ACFB-22B47C8593C6}">
            <x14:iconSet iconSet="3Symbols2" custom="1">
              <x14:cfvo type="percent">
                <xm:f>0</xm:f>
              </x14:cfvo>
              <x14:cfvo type="formula">
                <xm:f>$E$5</xm:f>
              </x14:cfvo>
              <x14:cfvo type="formula" gte="0">
                <xm:f>$E$5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E17</xm:sqref>
        </x14:conditionalFormatting>
        <x14:conditionalFormatting xmlns:xm="http://schemas.microsoft.com/office/excel/2006/main">
          <x14:cfRule type="iconSet" priority="2" id="{5DBB3CDE-1A99-A241-83EC-31D9A762E684}">
            <x14:iconSet iconSet="3Symbols2" custom="1">
              <x14:cfvo type="percent">
                <xm:f>0</xm:f>
              </x14:cfvo>
              <x14:cfvo type="formula">
                <xm:f>$F$5</xm:f>
              </x14:cfvo>
              <x14:cfvo type="formula" gte="0">
                <xm:f>$F$5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F17</xm:sqref>
        </x14:conditionalFormatting>
        <x14:conditionalFormatting xmlns:xm="http://schemas.microsoft.com/office/excel/2006/main">
          <x14:cfRule type="iconSet" priority="1" id="{9AC4A80E-B4F0-1C40-9CC8-2D6C86C6A0C8}">
            <x14:iconSet iconSet="3Symbols2" custom="1">
              <x14:cfvo type="percent">
                <xm:f>0</xm:f>
              </x14:cfvo>
              <x14:cfvo type="formula">
                <xm:f>$B$6</xm:f>
              </x14:cfvo>
              <x14:cfvo type="formula" gte="0">
                <xm:f>$B$6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B18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1"/>
  <sheetViews>
    <sheetView topLeftCell="A12" zoomScale="70" zoomScaleNormal="70" zoomScalePageLayoutView="80" workbookViewId="0">
      <selection activeCell="E20" sqref="E20"/>
    </sheetView>
  </sheetViews>
  <sheetFormatPr baseColWidth="10" defaultColWidth="10.83203125" defaultRowHeight="16" x14ac:dyDescent="0.2"/>
  <cols>
    <col min="1" max="1" width="23.1640625" style="1" customWidth="1"/>
    <col min="2" max="6" width="18.83203125" style="1" customWidth="1"/>
    <col min="7" max="7" width="10.83203125" style="1"/>
    <col min="8" max="9" width="12.6640625" style="1" bestFit="1" customWidth="1"/>
    <col min="10" max="10" width="11.83203125" style="1" bestFit="1" customWidth="1"/>
    <col min="11" max="12" width="23.6640625" style="1" bestFit="1" customWidth="1"/>
    <col min="13" max="16384" width="10.83203125" style="1"/>
  </cols>
  <sheetData>
    <row r="1" spans="1:7" ht="25" x14ac:dyDescent="0.25">
      <c r="A1" s="3" t="s">
        <v>29</v>
      </c>
    </row>
    <row r="2" spans="1:7" x14ac:dyDescent="0.2">
      <c r="A2" s="4" t="s">
        <v>31</v>
      </c>
    </row>
    <row r="4" spans="1:7" x14ac:dyDescent="0.2">
      <c r="B4" s="2" t="s">
        <v>32</v>
      </c>
      <c r="C4" s="2" t="s">
        <v>33</v>
      </c>
      <c r="D4" s="2" t="s">
        <v>34</v>
      </c>
      <c r="E4" s="2" t="s">
        <v>35</v>
      </c>
      <c r="F4" s="2" t="s">
        <v>0</v>
      </c>
      <c r="G4" s="6" t="s">
        <v>36</v>
      </c>
    </row>
    <row r="5" spans="1:7" x14ac:dyDescent="0.2">
      <c r="A5" s="5" t="s">
        <v>37</v>
      </c>
      <c r="B5" s="5">
        <f>COMPANY_values!B19</f>
        <v>2500</v>
      </c>
      <c r="C5" s="5">
        <f>COMPANY_values!C19</f>
        <v>1900</v>
      </c>
      <c r="D5" s="5">
        <f>COMPANY_values!D19</f>
        <v>1600</v>
      </c>
      <c r="E5" s="5">
        <f>COMPANY_values!E19</f>
        <v>2200</v>
      </c>
      <c r="F5" s="5">
        <f>COMPANY_values!F19</f>
        <v>2900</v>
      </c>
      <c r="G5" s="6"/>
    </row>
    <row r="6" spans="1:7" x14ac:dyDescent="0.2">
      <c r="A6" s="5" t="s">
        <v>21</v>
      </c>
      <c r="B6" s="5">
        <f>COMPANY_values!B13</f>
        <v>8300</v>
      </c>
      <c r="C6" s="5">
        <f>COMPANY_values!C13</f>
        <v>6200</v>
      </c>
      <c r="D6" s="5">
        <f>COMPANY_values!D13</f>
        <v>5300</v>
      </c>
      <c r="E6" s="5">
        <f>COMPANY_values!E13</f>
        <v>7300</v>
      </c>
      <c r="F6" s="5">
        <f>COMPANY_values!F13</f>
        <v>9400</v>
      </c>
      <c r="G6" s="6"/>
    </row>
    <row r="7" spans="1:7" x14ac:dyDescent="0.2">
      <c r="B7" s="2"/>
      <c r="C7" s="2"/>
      <c r="D7" s="2"/>
      <c r="E7" s="2"/>
      <c r="F7" s="2"/>
      <c r="G7" s="6"/>
    </row>
    <row r="8" spans="1:7" x14ac:dyDescent="0.2">
      <c r="A8" s="1" t="s">
        <v>38</v>
      </c>
      <c r="B8" s="31"/>
      <c r="C8" s="31"/>
      <c r="D8" s="31"/>
      <c r="E8" s="31"/>
      <c r="F8" s="31"/>
      <c r="G8" s="7">
        <f>SUM(B8:F8)</f>
        <v>0</v>
      </c>
    </row>
    <row r="9" spans="1:7" x14ac:dyDescent="0.2">
      <c r="A9" s="1" t="s">
        <v>39</v>
      </c>
      <c r="B9" s="31"/>
      <c r="C9" s="31"/>
      <c r="D9" s="31"/>
      <c r="E9" s="31"/>
      <c r="F9" s="31"/>
      <c r="G9" s="7">
        <f t="shared" ref="G9:G15" si="0">SUM(B9:F9)</f>
        <v>0</v>
      </c>
    </row>
    <row r="10" spans="1:7" x14ac:dyDescent="0.2">
      <c r="A10" s="1" t="s">
        <v>3</v>
      </c>
      <c r="B10" s="31"/>
      <c r="C10" s="31"/>
      <c r="D10" s="31"/>
      <c r="E10" s="31"/>
      <c r="F10" s="31"/>
      <c r="G10" s="7">
        <f t="shared" si="0"/>
        <v>0</v>
      </c>
    </row>
    <row r="11" spans="1:7" x14ac:dyDescent="0.2">
      <c r="A11" s="1" t="s">
        <v>40</v>
      </c>
      <c r="B11" s="31"/>
      <c r="C11" s="31"/>
      <c r="D11" s="31"/>
      <c r="E11" s="31"/>
      <c r="F11" s="31"/>
      <c r="G11" s="7">
        <f t="shared" si="0"/>
        <v>0</v>
      </c>
    </row>
    <row r="12" spans="1:7" x14ac:dyDescent="0.2">
      <c r="A12" s="1" t="s">
        <v>41</v>
      </c>
      <c r="B12" s="31"/>
      <c r="C12" s="31"/>
      <c r="D12" s="31"/>
      <c r="E12" s="31"/>
      <c r="F12" s="31"/>
      <c r="G12" s="7">
        <f t="shared" si="0"/>
        <v>0</v>
      </c>
    </row>
    <row r="13" spans="1:7" x14ac:dyDescent="0.2">
      <c r="A13" s="1" t="s">
        <v>6</v>
      </c>
      <c r="B13" s="31"/>
      <c r="C13" s="31"/>
      <c r="D13" s="31"/>
      <c r="E13" s="31"/>
      <c r="F13" s="31"/>
      <c r="G13" s="7">
        <f t="shared" si="0"/>
        <v>0</v>
      </c>
    </row>
    <row r="14" spans="1:7" x14ac:dyDescent="0.2">
      <c r="A14" s="1" t="s">
        <v>7</v>
      </c>
      <c r="B14" s="31"/>
      <c r="C14" s="31"/>
      <c r="D14" s="31"/>
      <c r="E14" s="31"/>
      <c r="F14" s="31"/>
      <c r="G14" s="7">
        <f t="shared" si="0"/>
        <v>0</v>
      </c>
    </row>
    <row r="15" spans="1:7" x14ac:dyDescent="0.2">
      <c r="A15" s="1" t="s">
        <v>42</v>
      </c>
      <c r="B15" s="31"/>
      <c r="C15" s="31"/>
      <c r="D15" s="31"/>
      <c r="E15" s="31"/>
      <c r="F15" s="31"/>
      <c r="G15" s="7">
        <f t="shared" si="0"/>
        <v>0</v>
      </c>
    </row>
    <row r="16" spans="1:7" x14ac:dyDescent="0.2">
      <c r="B16" s="32"/>
      <c r="C16" s="32"/>
      <c r="D16" s="32"/>
      <c r="E16" s="32"/>
      <c r="F16" s="32"/>
      <c r="G16" s="7"/>
    </row>
    <row r="17" spans="1:11" x14ac:dyDescent="0.2">
      <c r="A17" s="5" t="s">
        <v>57</v>
      </c>
      <c r="B17" s="7" t="s">
        <v>70</v>
      </c>
      <c r="F17" s="32"/>
      <c r="G17" s="7" t="s">
        <v>71</v>
      </c>
      <c r="H17" s="7" t="s">
        <v>46</v>
      </c>
      <c r="I17" s="7" t="s">
        <v>9</v>
      </c>
      <c r="J17" s="7" t="s">
        <v>47</v>
      </c>
      <c r="K17" s="7"/>
    </row>
    <row r="18" spans="1:11" ht="17" x14ac:dyDescent="0.2">
      <c r="A18" s="1" t="s">
        <v>62</v>
      </c>
      <c r="B18" s="31"/>
      <c r="C18" s="31"/>
      <c r="D18" s="31"/>
      <c r="E18" s="31"/>
      <c r="F18" s="31"/>
      <c r="G18" s="7">
        <v>200</v>
      </c>
      <c r="H18" s="7">
        <v>100</v>
      </c>
      <c r="I18" s="7">
        <v>100</v>
      </c>
      <c r="J18" s="7">
        <v>300</v>
      </c>
      <c r="K18" s="35" t="s">
        <v>62</v>
      </c>
    </row>
    <row r="19" spans="1:11" ht="34" x14ac:dyDescent="0.2">
      <c r="A19" s="34" t="s">
        <v>63</v>
      </c>
      <c r="B19" s="31"/>
      <c r="C19" s="31"/>
      <c r="D19" s="31"/>
      <c r="E19" s="31"/>
      <c r="F19" s="31"/>
      <c r="G19" s="7">
        <v>400</v>
      </c>
      <c r="H19" s="7">
        <v>300</v>
      </c>
      <c r="I19" s="7">
        <v>100</v>
      </c>
      <c r="J19" s="7">
        <v>600</v>
      </c>
      <c r="K19" s="35" t="s">
        <v>63</v>
      </c>
    </row>
    <row r="20" spans="1:11" ht="34" x14ac:dyDescent="0.2">
      <c r="A20" s="34" t="s">
        <v>64</v>
      </c>
      <c r="B20" s="31"/>
      <c r="C20" s="31"/>
      <c r="D20" s="31"/>
      <c r="E20" s="31"/>
      <c r="F20" s="31"/>
      <c r="G20" s="7">
        <v>600</v>
      </c>
      <c r="H20" s="7">
        <v>700</v>
      </c>
      <c r="I20" s="7">
        <v>100</v>
      </c>
      <c r="J20" s="7">
        <v>400</v>
      </c>
      <c r="K20" s="35" t="s">
        <v>64</v>
      </c>
    </row>
    <row r="21" spans="1:11" ht="51" x14ac:dyDescent="0.2">
      <c r="A21" s="34" t="s">
        <v>65</v>
      </c>
      <c r="B21" s="31"/>
      <c r="C21" s="31"/>
      <c r="D21" s="31"/>
      <c r="E21" s="31"/>
      <c r="F21" s="31"/>
      <c r="G21" s="7">
        <v>500</v>
      </c>
      <c r="H21" s="7">
        <v>100</v>
      </c>
      <c r="I21" s="7">
        <v>600</v>
      </c>
      <c r="J21" s="7">
        <v>300</v>
      </c>
      <c r="K21" s="35" t="s">
        <v>65</v>
      </c>
    </row>
    <row r="22" spans="1:11" ht="17" x14ac:dyDescent="0.2">
      <c r="A22" s="1" t="s">
        <v>66</v>
      </c>
      <c r="B22" s="31"/>
      <c r="C22" s="31"/>
      <c r="D22" s="31"/>
      <c r="E22" s="31"/>
      <c r="F22" s="31"/>
      <c r="G22" s="7">
        <v>700</v>
      </c>
      <c r="H22" s="7">
        <v>600</v>
      </c>
      <c r="I22" s="7">
        <v>600</v>
      </c>
      <c r="J22" s="7">
        <v>200</v>
      </c>
      <c r="K22" s="35" t="s">
        <v>66</v>
      </c>
    </row>
    <row r="23" spans="1:11" ht="34" x14ac:dyDescent="0.2">
      <c r="A23" s="34" t="s">
        <v>67</v>
      </c>
      <c r="B23" s="31"/>
      <c r="C23" s="31"/>
      <c r="D23" s="31"/>
      <c r="E23" s="31"/>
      <c r="F23" s="31"/>
      <c r="G23" s="7">
        <v>400</v>
      </c>
      <c r="H23" s="7">
        <v>100</v>
      </c>
      <c r="I23" s="7">
        <v>400</v>
      </c>
      <c r="J23" s="7">
        <v>300</v>
      </c>
      <c r="K23" s="35" t="s">
        <v>67</v>
      </c>
    </row>
    <row r="24" spans="1:11" ht="51" x14ac:dyDescent="0.2">
      <c r="A24" s="34" t="s">
        <v>68</v>
      </c>
      <c r="B24" s="31"/>
      <c r="C24" s="31"/>
      <c r="D24" s="31"/>
      <c r="E24" s="31"/>
      <c r="F24" s="31"/>
      <c r="G24" s="7">
        <v>300</v>
      </c>
      <c r="H24" s="7">
        <v>200</v>
      </c>
      <c r="I24" s="7">
        <v>300</v>
      </c>
      <c r="J24" s="7">
        <v>100</v>
      </c>
      <c r="K24" s="35" t="s">
        <v>68</v>
      </c>
    </row>
    <row r="25" spans="1:11" ht="34" x14ac:dyDescent="0.2">
      <c r="A25" s="34" t="s">
        <v>69</v>
      </c>
      <c r="B25" s="31"/>
      <c r="C25" s="31"/>
      <c r="D25" s="31"/>
      <c r="E25" s="31"/>
      <c r="F25" s="31"/>
      <c r="G25" s="7">
        <v>200</v>
      </c>
      <c r="H25" s="7">
        <v>0</v>
      </c>
      <c r="I25" s="7">
        <v>200</v>
      </c>
      <c r="J25" s="7">
        <v>200</v>
      </c>
      <c r="K25" s="35" t="s">
        <v>69</v>
      </c>
    </row>
    <row r="26" spans="1:11" x14ac:dyDescent="0.2">
      <c r="A26" s="5" t="s">
        <v>58</v>
      </c>
      <c r="B26" s="43">
        <f>SUMIF(B18:B25,1,$G$18:$G$25)</f>
        <v>0</v>
      </c>
      <c r="C26" s="43">
        <f t="shared" ref="C26:F26" si="1">SUMIF(C18:C25,1,$G$18:$G$25)</f>
        <v>0</v>
      </c>
      <c r="D26" s="43">
        <f t="shared" si="1"/>
        <v>0</v>
      </c>
      <c r="E26" s="43">
        <f t="shared" si="1"/>
        <v>0</v>
      </c>
      <c r="F26" s="43">
        <f t="shared" si="1"/>
        <v>0</v>
      </c>
      <c r="G26" s="7"/>
    </row>
    <row r="27" spans="1:11" x14ac:dyDescent="0.2">
      <c r="A27" s="5" t="s">
        <v>59</v>
      </c>
      <c r="B27" s="43">
        <f>SUMIF(B18:B25,1,$H$18:$H$25)</f>
        <v>0</v>
      </c>
      <c r="C27" s="43">
        <f t="shared" ref="C27:F27" si="2">SUMIF(C18:C25,1,$H$18:$H$25)</f>
        <v>0</v>
      </c>
      <c r="D27" s="43">
        <f t="shared" si="2"/>
        <v>0</v>
      </c>
      <c r="E27" s="43">
        <f t="shared" si="2"/>
        <v>0</v>
      </c>
      <c r="F27" s="43">
        <f t="shared" si="2"/>
        <v>0</v>
      </c>
      <c r="G27" s="7"/>
    </row>
    <row r="28" spans="1:11" x14ac:dyDescent="0.2">
      <c r="A28" s="5" t="s">
        <v>60</v>
      </c>
      <c r="B28" s="43">
        <f>SUMIF(B18:B25,1,$I$18:$I$25)</f>
        <v>0</v>
      </c>
      <c r="C28" s="43">
        <f t="shared" ref="C28:F28" si="3">SUMIF(C18:C25,1,$I$18:$I$25)</f>
        <v>0</v>
      </c>
      <c r="D28" s="43">
        <f t="shared" si="3"/>
        <v>0</v>
      </c>
      <c r="E28" s="43">
        <f t="shared" si="3"/>
        <v>0</v>
      </c>
      <c r="F28" s="43">
        <f t="shared" si="3"/>
        <v>0</v>
      </c>
      <c r="G28" s="7"/>
    </row>
    <row r="29" spans="1:11" x14ac:dyDescent="0.2">
      <c r="A29" s="5" t="s">
        <v>61</v>
      </c>
      <c r="B29" s="43">
        <f>SUMIF(B18:B25,1,$J$18:$J$25)</f>
        <v>0</v>
      </c>
      <c r="C29" s="43">
        <f t="shared" ref="C29:F29" si="4">SUMIF(C18:C25,1,$J$18:$J$25)</f>
        <v>0</v>
      </c>
      <c r="D29" s="43">
        <f t="shared" si="4"/>
        <v>0</v>
      </c>
      <c r="E29" s="43">
        <f t="shared" si="4"/>
        <v>0</v>
      </c>
      <c r="F29" s="43">
        <f t="shared" si="4"/>
        <v>0</v>
      </c>
      <c r="G29" s="7"/>
    </row>
    <row r="30" spans="1:11" x14ac:dyDescent="0.2">
      <c r="B30" s="44"/>
      <c r="C30" s="44"/>
      <c r="D30" s="44"/>
      <c r="E30" s="44"/>
      <c r="F30" s="44"/>
    </row>
    <row r="31" spans="1:11" x14ac:dyDescent="0.2">
      <c r="A31" s="5" t="s">
        <v>43</v>
      </c>
      <c r="B31" s="45">
        <f>SUM(B8:B15)</f>
        <v>0</v>
      </c>
      <c r="C31" s="45">
        <f>SUM(C8:C15)</f>
        <v>0</v>
      </c>
      <c r="D31" s="45">
        <f>SUM(D8:D15)</f>
        <v>0</v>
      </c>
      <c r="E31" s="45">
        <f>SUM(E8:E15)</f>
        <v>0</v>
      </c>
      <c r="F31" s="45">
        <f>SUM(F8:F15)</f>
        <v>0</v>
      </c>
    </row>
    <row r="32" spans="1:11" x14ac:dyDescent="0.2">
      <c r="A32" s="5" t="s">
        <v>44</v>
      </c>
      <c r="B32" s="46">
        <f>B26+'RUNDE 3'!B8/100*ENERGY_values!$C$4+'RUNDE 3'!B9/100*ENERGY_values!$C$5+'RUNDE 3'!B10/100*ENERGY_values!$C$6+'RUNDE 3'!B11/100*ENERGY_values!$C$7+'RUNDE 3'!B12/100*ENERGY_values!$C$8+'RUNDE 3'!B13/100*ENERGY_values!$C$9+'RUNDE 3'!B14/100*ENERGY_values!$C$10+'RUNDE 3'!B15/100*ENERGY_values!$C$11</f>
        <v>0</v>
      </c>
      <c r="C32" s="46">
        <f>C26+'RUNDE 3'!C8/100*ENERGY_values!$C$4+'RUNDE 3'!C9/100*ENERGY_values!$C$5+'RUNDE 3'!C10/100*ENERGY_values!$C$6+'RUNDE 3'!C11/100*ENERGY_values!$C$7+'RUNDE 3'!C12/100*ENERGY_values!$C$8+'RUNDE 3'!C13/100*ENERGY_values!$C$9+'RUNDE 3'!C14/100*ENERGY_values!$C$10+'RUNDE 3'!C15/100*ENERGY_values!$C$11</f>
        <v>0</v>
      </c>
      <c r="D32" s="46">
        <f>D26+'RUNDE 3'!D8/100*ENERGY_values!$C$4+'RUNDE 3'!D9/100*ENERGY_values!$C$5+'RUNDE 3'!D10/100*ENERGY_values!$C$6+'RUNDE 3'!D11/100*ENERGY_values!$C$7+'RUNDE 3'!D12/100*ENERGY_values!$C$8+'RUNDE 3'!D13/100*ENERGY_values!$C$9+'RUNDE 3'!D14/100*ENERGY_values!$C$10+'RUNDE 3'!D15/100*ENERGY_values!$C$11</f>
        <v>0</v>
      </c>
      <c r="E32" s="46">
        <f>E26+'RUNDE 3'!E8/100*ENERGY_values!$C$4+'RUNDE 3'!E9/100*ENERGY_values!$C$5+'RUNDE 3'!E10/100*ENERGY_values!$C$6+'RUNDE 3'!E11/100*ENERGY_values!$C$7+'RUNDE 3'!E12/100*ENERGY_values!$C$8+'RUNDE 3'!E13/100*ENERGY_values!$C$9+'RUNDE 3'!E14/100*ENERGY_values!$C$10+'RUNDE 3'!E15/100*ENERGY_values!$C$11</f>
        <v>0</v>
      </c>
      <c r="F32" s="46">
        <f>F26+'RUNDE 3'!F8/100*ENERGY_values!$C$4+'RUNDE 3'!F9/100*ENERGY_values!$C$5+'RUNDE 3'!F10/100*ENERGY_values!$C$6+'RUNDE 3'!F11/100*ENERGY_values!$C$7+'RUNDE 3'!F12/100*ENERGY_values!$C$8+'RUNDE 3'!F13/100*ENERGY_values!$C$9+'RUNDE 3'!F14/100*ENERGY_values!$C$10+'RUNDE 3'!F15/100*ENERGY_values!$C$11</f>
        <v>0</v>
      </c>
      <c r="K32" s="7"/>
    </row>
    <row r="33" spans="1:6" x14ac:dyDescent="0.2">
      <c r="A33" s="5" t="s">
        <v>45</v>
      </c>
      <c r="B33" s="47">
        <f>ROUND(((B6-B32)/B6*100)/100, 2)</f>
        <v>1</v>
      </c>
      <c r="C33" s="47">
        <f t="shared" ref="C33:F33" si="5">ROUND(((C6-C32)/C6*100)/100, 2)</f>
        <v>1</v>
      </c>
      <c r="D33" s="47">
        <f t="shared" si="5"/>
        <v>1</v>
      </c>
      <c r="E33" s="47">
        <f t="shared" si="5"/>
        <v>1</v>
      </c>
      <c r="F33" s="47">
        <f t="shared" si="5"/>
        <v>1</v>
      </c>
    </row>
    <row r="34" spans="1:6" x14ac:dyDescent="0.2">
      <c r="A34" s="5"/>
      <c r="B34" s="48"/>
      <c r="C34" s="48"/>
      <c r="D34" s="48"/>
      <c r="E34" s="48"/>
      <c r="F34" s="48"/>
    </row>
    <row r="35" spans="1:6" x14ac:dyDescent="0.2">
      <c r="A35" s="21" t="s">
        <v>46</v>
      </c>
      <c r="B35" s="49">
        <f>B27+B8/100*ENERGY_values!$D$4+B9/100*ENERGY_values!$D$5+B10/100*ENERGY_values!$D$6+B11/100*ENERGY_values!$D$7+B12/100*ENERGY_values!$D$8+B13/100*ENERGY_values!$D$9+B14/100*ENERGY_values!$D$10+B15/100*ENERGY_values!$D$11</f>
        <v>0</v>
      </c>
      <c r="C35" s="49">
        <f>C27+C8/100*ENERGY_values!$D$4+C9/100*ENERGY_values!$D$5+C10/100*ENERGY_values!$D$6+C11/100*ENERGY_values!$D$7+C12/100*ENERGY_values!$D$8+C13/100*ENERGY_values!$D$9+C14/100*ENERGY_values!$D$10+C15/100*ENERGY_values!$D$11</f>
        <v>0</v>
      </c>
      <c r="D35" s="49">
        <f>D27+D8/100*ENERGY_values!$D$4+D9/100*ENERGY_values!$D$5+D10/100*ENERGY_values!$D$6+D11/100*ENERGY_values!$D$7+D12/100*ENERGY_values!$D$8+D13/100*ENERGY_values!$D$9+D14/100*ENERGY_values!$D$10+D15/100*ENERGY_values!$D$11</f>
        <v>0</v>
      </c>
      <c r="E35" s="49">
        <f>E27+E8/100*ENERGY_values!$D$4+E9/100*ENERGY_values!$D$5+E10/100*ENERGY_values!$D$6+E11/100*ENERGY_values!$D$7+E12/100*ENERGY_values!$D$8+E13/100*ENERGY_values!$D$9+E14/100*ENERGY_values!$D$10+E15/100*ENERGY_values!$D$11</f>
        <v>0</v>
      </c>
      <c r="F35" s="49">
        <f>F27+F8/100*ENERGY_values!$D$4+F9/100*ENERGY_values!$D$5+F10/100*ENERGY_values!$D$6+F11/100*ENERGY_values!$D$7+F12/100*ENERGY_values!$D$8+F13/100*ENERGY_values!$D$9+F14/100*ENERGY_values!$D$10+F15/100*ENERGY_values!$D$11</f>
        <v>0</v>
      </c>
    </row>
    <row r="36" spans="1:6" x14ac:dyDescent="0.2">
      <c r="A36" s="21" t="s">
        <v>9</v>
      </c>
      <c r="B36" s="49">
        <f>B28+B8/100*ENERGY_values!$E$4+B9/100*ENERGY_values!$E$5+B10/100*ENERGY_values!$E$6+B11/100*ENERGY_values!$E$7+B12/100*ENERGY_values!$E$8+B13/100*ENERGY_values!$E$9+B14/100*ENERGY_values!$E$10+B15/100*ENERGY_values!$E$11</f>
        <v>0</v>
      </c>
      <c r="C36" s="49">
        <f>C28+C8/100*ENERGY_values!$E$4+C9/100*ENERGY_values!$E$5+C10/100*ENERGY_values!$E$6+C11/100*ENERGY_values!$E$7+C12/100*ENERGY_values!$E$8+C13/100*ENERGY_values!$E$9+C14/100*ENERGY_values!$E$10+C15/100*ENERGY_values!$E$11</f>
        <v>0</v>
      </c>
      <c r="D36" s="49">
        <f>D28+D8/100*ENERGY_values!$E$4+D9/100*ENERGY_values!$E$5+D10/100*ENERGY_values!$E$6+D11/100*ENERGY_values!$E$7+D12/100*ENERGY_values!$E$8+D13/100*ENERGY_values!$E$9+D14/100*ENERGY_values!$E$10+D15/100*ENERGY_values!$E$11</f>
        <v>0</v>
      </c>
      <c r="E36" s="49">
        <f>E28+E8/100*ENERGY_values!$E$4+E9/100*ENERGY_values!$E$5+E10/100*ENERGY_values!$E$6+E11/100*ENERGY_values!$E$7+E12/100*ENERGY_values!$E$8+E13/100*ENERGY_values!$E$9+E14/100*ENERGY_values!$E$10+E15/100*ENERGY_values!$E$11</f>
        <v>0</v>
      </c>
      <c r="F36" s="49">
        <f>F28+F8/100*ENERGY_values!$E$4+F9/100*ENERGY_values!$E$5+F10/100*ENERGY_values!$E$6+F11/100*ENERGY_values!$E$7+F12/100*ENERGY_values!$E$8+F13/100*ENERGY_values!$E$9+F14/100*ENERGY_values!$E$10+F15/100*ENERGY_values!$E$11</f>
        <v>0</v>
      </c>
    </row>
    <row r="37" spans="1:6" x14ac:dyDescent="0.2">
      <c r="A37" s="21" t="s">
        <v>47</v>
      </c>
      <c r="B37" s="49">
        <f>B29+B8/100*ENERGY_values!$F$4+B9/100*ENERGY_values!$F$5+B10/100*ENERGY_values!$F$6+B11/100*ENERGY_values!$F$7+B12/100*ENERGY_values!$F$8+B13/100*ENERGY_values!$F$9+B14/100*ENERGY_values!$F$10+B15/100*ENERGY_values!$F$11</f>
        <v>0</v>
      </c>
      <c r="C37" s="49">
        <f>C29+C8/100*ENERGY_values!$F$4+C9/100*ENERGY_values!$F$5+C10/100*ENERGY_values!$F$6+C11/100*ENERGY_values!$F$7+C12/100*ENERGY_values!$F$8+C13/100*ENERGY_values!$F$9+C14/100*ENERGY_values!$F$10+C15/100*ENERGY_values!$F$11</f>
        <v>0</v>
      </c>
      <c r="D37" s="49">
        <f>D29+D8/100*ENERGY_values!$F$4+D9/100*ENERGY_values!$F$5+D10/100*ENERGY_values!$F$6+D11/100*ENERGY_values!$F$7+D12/100*ENERGY_values!$F$8+D13/100*ENERGY_values!$F$9+D14/100*ENERGY_values!$F$10+D15/100*ENERGY_values!$F$11</f>
        <v>0</v>
      </c>
      <c r="E37" s="49">
        <f>E29+E8/100*ENERGY_values!$F$4+E9/100*ENERGY_values!$F$5+E10/100*ENERGY_values!$F$6+E11/100*ENERGY_values!$F$7+E12/100*ENERGY_values!$F$8+E13/100*ENERGY_values!$F$9+E14/100*ENERGY_values!$F$10+E15/100*ENERGY_values!$F$11</f>
        <v>0</v>
      </c>
      <c r="F37" s="49">
        <f>F29+F8/100*ENERGY_values!$F$4+F9/100*ENERGY_values!$F$5+F10/100*ENERGY_values!$F$6+F11/100*ENERGY_values!$F$7+F12/100*ENERGY_values!$F$8+F13/100*ENERGY_values!$F$9+F14/100*ENERGY_values!$F$10+F15/100*ENERGY_values!$F$11</f>
        <v>0</v>
      </c>
    </row>
    <row r="39" spans="1:6" x14ac:dyDescent="0.2">
      <c r="A39" s="9" t="s">
        <v>56</v>
      </c>
      <c r="B39" s="23">
        <f>ROUND((B35*COMPANY_values!B4*(1+B33)+B36*COMPANY_values!B5+B37*COMPANY_values!B6)/COMPANY_values!B8,0)</f>
        <v>0</v>
      </c>
      <c r="C39" s="23">
        <f>ROUND((C35*COMPANY_values!C4*(1+C33)+C36*COMPANY_values!C5+C37*COMPANY_values!C6)/COMPANY_values!C8,0)</f>
        <v>0</v>
      </c>
      <c r="D39" s="23">
        <f>ROUND((D35*COMPANY_values!D4*(1+D33)+D36*COMPANY_values!D5+D37*COMPANY_values!D6)/COMPANY_values!D8,0)</f>
        <v>0</v>
      </c>
      <c r="E39" s="23">
        <f>ROUND((E35*COMPANY_values!E4*(1+E33)+E36*COMPANY_values!E5+E37*COMPANY_values!E6)/COMPANY_values!E8,0)</f>
        <v>0</v>
      </c>
      <c r="F39" s="23">
        <f>ROUND((F35*COMPANY_values!F4*(1+F33)+F36*COMPANY_values!F5+F37*COMPANY_values!F6)/COMPANY_values!F8,0)</f>
        <v>0</v>
      </c>
    </row>
    <row r="41" spans="1:6" ht="20" x14ac:dyDescent="0.2">
      <c r="A41" s="8" t="s">
        <v>50</v>
      </c>
    </row>
    <row r="61" spans="1:1" ht="20" x14ac:dyDescent="0.2">
      <c r="A61" s="8" t="s">
        <v>51</v>
      </c>
    </row>
  </sheetData>
  <sheetProtection algorithmName="SHA-512" hashValue="xl8RKmdQ8Atpm/vwFYhSgMHPZEui0CTVna05P+ANnkphwpg7BY9ZX6JghicwAz7n1RsG8Yf3R2yOeZeY33yGyA==" saltValue="J9gnR/4m/Su1Jb8ZgoOZ2w==" spinCount="100000" sheet="1" objects="1" scenarios="1" selectLockedCells="1"/>
  <pageMargins left="0.75" right="0.75" top="1" bottom="1" header="0.5" footer="0.5"/>
  <pageSetup paperSize="9" orientation="portrait" horizontalDpi="4294967292" verticalDpi="4294967292"/>
  <ignoredErrors>
    <ignoredError sqref="B26:F28" unlockedFormula="1"/>
  </ignoredError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" id="{007CCF39-EB47-FA46-9591-92BA1973D640}">
            <x14:iconSet iconSet="3Symbols2" custom="1">
              <x14:cfvo type="percent">
                <xm:f>0</xm:f>
              </x14:cfvo>
              <x14:cfvo type="formula">
                <xm:f>$B$5</xm:f>
              </x14:cfvo>
              <x14:cfvo type="formula" gte="0">
                <xm:f>$B$5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B31</xm:sqref>
        </x14:conditionalFormatting>
        <x14:conditionalFormatting xmlns:xm="http://schemas.microsoft.com/office/excel/2006/main">
          <x14:cfRule type="iconSet" priority="6" id="{330F2362-95B2-664E-A0B1-8B464286068D}">
            <x14:iconSet iconSet="3Symbols2" custom="1">
              <x14:cfvo type="percent">
                <xm:f>0</xm:f>
              </x14:cfvo>
              <x14:cfvo type="formula">
                <xm:f>$C$5</xm:f>
              </x14:cfvo>
              <x14:cfvo type="formula" gte="0">
                <xm:f>$C$5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C31</xm:sqref>
        </x14:conditionalFormatting>
        <x14:conditionalFormatting xmlns:xm="http://schemas.microsoft.com/office/excel/2006/main">
          <x14:cfRule type="iconSet" priority="5" id="{DAE04FDD-5415-0749-980E-C62E5FF707AB}">
            <x14:iconSet iconSet="3Symbols2" custom="1">
              <x14:cfvo type="percent">
                <xm:f>0</xm:f>
              </x14:cfvo>
              <x14:cfvo type="formula">
                <xm:f>$D$5</xm:f>
              </x14:cfvo>
              <x14:cfvo type="formula" gte="0">
                <xm:f>$D$5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D31</xm:sqref>
        </x14:conditionalFormatting>
        <x14:conditionalFormatting xmlns:xm="http://schemas.microsoft.com/office/excel/2006/main">
          <x14:cfRule type="iconSet" priority="4" id="{D69DD5A4-3624-8A4F-9399-94CEF269CD0E}">
            <x14:iconSet iconSet="3Symbols2" custom="1">
              <x14:cfvo type="percent">
                <xm:f>0</xm:f>
              </x14:cfvo>
              <x14:cfvo type="formula">
                <xm:f>$E$5</xm:f>
              </x14:cfvo>
              <x14:cfvo type="formula" gte="0">
                <xm:f>$E$5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E31</xm:sqref>
        </x14:conditionalFormatting>
        <x14:conditionalFormatting xmlns:xm="http://schemas.microsoft.com/office/excel/2006/main">
          <x14:cfRule type="iconSet" priority="3" id="{216D565A-665E-8F4B-8793-BEA3A8FB10F2}">
            <x14:iconSet iconSet="3Symbols2" custom="1">
              <x14:cfvo type="percent">
                <xm:f>0</xm:f>
              </x14:cfvo>
              <x14:cfvo type="formula">
                <xm:f>$F$5</xm:f>
              </x14:cfvo>
              <x14:cfvo type="formula" gte="0">
                <xm:f>$F$5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F31</xm:sqref>
        </x14:conditionalFormatting>
        <x14:conditionalFormatting xmlns:xm="http://schemas.microsoft.com/office/excel/2006/main">
          <x14:cfRule type="iconSet" priority="1" id="{59AA8058-9E79-4DB1-BF0F-9E0AE973FA94}">
            <x14:iconSet iconSet="3Symbols2" custom="1">
              <x14:cfvo type="percent">
                <xm:f>0</xm:f>
              </x14:cfvo>
              <x14:cfvo type="formula">
                <xm:f>$B$6</xm:f>
              </x14:cfvo>
              <x14:cfvo type="formula" gte="0">
                <xm:f>$B$6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B32:F32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5"/>
  <sheetViews>
    <sheetView topLeftCell="A12" zoomScale="120" zoomScaleNormal="120" zoomScalePageLayoutView="80" workbookViewId="0">
      <selection activeCell="B42" sqref="B42"/>
    </sheetView>
  </sheetViews>
  <sheetFormatPr baseColWidth="10" defaultColWidth="10.83203125" defaultRowHeight="16" x14ac:dyDescent="0.2"/>
  <cols>
    <col min="1" max="1" width="42" style="1" customWidth="1"/>
    <col min="2" max="6" width="18.83203125" style="1" customWidth="1"/>
    <col min="7" max="7" width="10.83203125" style="1"/>
    <col min="8" max="9" width="12.6640625" style="1" bestFit="1" customWidth="1"/>
    <col min="10" max="10" width="11.83203125" style="1" bestFit="1" customWidth="1"/>
    <col min="11" max="11" width="46.6640625" style="1" customWidth="1"/>
    <col min="12" max="12" width="23.6640625" style="1" bestFit="1" customWidth="1"/>
    <col min="13" max="16384" width="10.83203125" style="1"/>
  </cols>
  <sheetData>
    <row r="1" spans="1:7" ht="25" x14ac:dyDescent="0.25">
      <c r="A1" s="3" t="s">
        <v>30</v>
      </c>
    </row>
    <row r="2" spans="1:7" x14ac:dyDescent="0.2">
      <c r="A2" s="4" t="s">
        <v>31</v>
      </c>
    </row>
    <row r="4" spans="1:7" x14ac:dyDescent="0.2">
      <c r="B4" s="2" t="s">
        <v>32</v>
      </c>
      <c r="C4" s="2" t="s">
        <v>33</v>
      </c>
      <c r="D4" s="2" t="s">
        <v>34</v>
      </c>
      <c r="E4" s="2" t="s">
        <v>35</v>
      </c>
      <c r="F4" s="2" t="s">
        <v>0</v>
      </c>
      <c r="G4" s="6" t="s">
        <v>36</v>
      </c>
    </row>
    <row r="5" spans="1:7" x14ac:dyDescent="0.2">
      <c r="A5" s="5" t="s">
        <v>37</v>
      </c>
      <c r="B5" s="5">
        <v>3200</v>
      </c>
      <c r="C5" s="5">
        <v>2400</v>
      </c>
      <c r="D5" s="5">
        <v>2000</v>
      </c>
      <c r="E5" s="5">
        <v>2800</v>
      </c>
      <c r="F5" s="5">
        <v>3600</v>
      </c>
      <c r="G5" s="6"/>
    </row>
    <row r="6" spans="1:7" x14ac:dyDescent="0.2">
      <c r="A6" s="5" t="s">
        <v>21</v>
      </c>
      <c r="B6" s="5">
        <v>8800</v>
      </c>
      <c r="C6" s="5">
        <v>6600</v>
      </c>
      <c r="D6" s="5">
        <v>5500</v>
      </c>
      <c r="E6" s="5">
        <v>7700</v>
      </c>
      <c r="F6" s="5">
        <v>9900</v>
      </c>
      <c r="G6" s="6"/>
    </row>
    <row r="7" spans="1:7" x14ac:dyDescent="0.2">
      <c r="B7" s="2"/>
      <c r="C7" s="2"/>
      <c r="D7" s="2"/>
      <c r="E7" s="2"/>
      <c r="F7" s="2"/>
      <c r="G7" s="6"/>
    </row>
    <row r="8" spans="1:7" x14ac:dyDescent="0.2">
      <c r="A8" s="1" t="s">
        <v>38</v>
      </c>
      <c r="B8" s="31"/>
      <c r="C8" s="31"/>
      <c r="D8" s="31"/>
      <c r="E8" s="31"/>
      <c r="F8" s="31"/>
      <c r="G8" s="7">
        <f>SUM(B8:F8)</f>
        <v>0</v>
      </c>
    </row>
    <row r="9" spans="1:7" x14ac:dyDescent="0.2">
      <c r="A9" s="1" t="s">
        <v>39</v>
      </c>
      <c r="B9" s="31"/>
      <c r="C9" s="31"/>
      <c r="D9" s="31"/>
      <c r="E9" s="31"/>
      <c r="F9" s="31"/>
      <c r="G9" s="7">
        <f t="shared" ref="G9:G15" si="0">SUM(B9:F9)</f>
        <v>0</v>
      </c>
    </row>
    <row r="10" spans="1:7" x14ac:dyDescent="0.2">
      <c r="A10" s="1" t="s">
        <v>3</v>
      </c>
      <c r="B10" s="31"/>
      <c r="C10" s="31"/>
      <c r="D10" s="31"/>
      <c r="E10" s="31"/>
      <c r="F10" s="31"/>
      <c r="G10" s="7">
        <f t="shared" si="0"/>
        <v>0</v>
      </c>
    </row>
    <row r="11" spans="1:7" x14ac:dyDescent="0.2">
      <c r="A11" s="1" t="s">
        <v>40</v>
      </c>
      <c r="B11" s="31"/>
      <c r="C11" s="31"/>
      <c r="D11" s="31"/>
      <c r="E11" s="31"/>
      <c r="F11" s="31"/>
      <c r="G11" s="7">
        <f t="shared" si="0"/>
        <v>0</v>
      </c>
    </row>
    <row r="12" spans="1:7" x14ac:dyDescent="0.2">
      <c r="A12" s="1" t="s">
        <v>41</v>
      </c>
      <c r="B12" s="31"/>
      <c r="C12" s="31"/>
      <c r="D12" s="31"/>
      <c r="E12" s="31"/>
      <c r="F12" s="31"/>
      <c r="G12" s="7">
        <f t="shared" si="0"/>
        <v>0</v>
      </c>
    </row>
    <row r="13" spans="1:7" x14ac:dyDescent="0.2">
      <c r="A13" s="1" t="s">
        <v>6</v>
      </c>
      <c r="B13" s="31"/>
      <c r="C13" s="31"/>
      <c r="D13" s="31"/>
      <c r="E13" s="31"/>
      <c r="F13" s="31"/>
      <c r="G13" s="7">
        <f t="shared" si="0"/>
        <v>0</v>
      </c>
    </row>
    <row r="14" spans="1:7" x14ac:dyDescent="0.2">
      <c r="A14" s="1" t="s">
        <v>7</v>
      </c>
      <c r="B14" s="31"/>
      <c r="C14" s="31"/>
      <c r="D14" s="31"/>
      <c r="E14" s="31"/>
      <c r="F14" s="31"/>
      <c r="G14" s="7">
        <f t="shared" si="0"/>
        <v>0</v>
      </c>
    </row>
    <row r="15" spans="1:7" x14ac:dyDescent="0.2">
      <c r="A15" s="1" t="s">
        <v>42</v>
      </c>
      <c r="B15" s="31"/>
      <c r="C15" s="31"/>
      <c r="D15" s="31"/>
      <c r="E15" s="31"/>
      <c r="F15" s="31"/>
      <c r="G15" s="7">
        <f t="shared" si="0"/>
        <v>0</v>
      </c>
    </row>
    <row r="16" spans="1:7" x14ac:dyDescent="0.2">
      <c r="B16" s="32"/>
      <c r="C16" s="32"/>
      <c r="D16" s="32"/>
      <c r="E16" s="32"/>
      <c r="F16" s="32"/>
      <c r="G16" s="7"/>
    </row>
    <row r="17" spans="1:11" x14ac:dyDescent="0.2">
      <c r="A17" s="5" t="s">
        <v>57</v>
      </c>
      <c r="B17" s="7" t="s">
        <v>70</v>
      </c>
      <c r="F17" s="32"/>
      <c r="G17" s="7" t="s">
        <v>71</v>
      </c>
      <c r="H17" s="7" t="s">
        <v>46</v>
      </c>
      <c r="I17" s="7" t="s">
        <v>9</v>
      </c>
      <c r="J17" s="7" t="s">
        <v>47</v>
      </c>
      <c r="K17" s="7"/>
    </row>
    <row r="18" spans="1:11" ht="17" x14ac:dyDescent="0.2">
      <c r="A18" s="1" t="s">
        <v>62</v>
      </c>
      <c r="B18" s="31"/>
      <c r="C18" s="31"/>
      <c r="D18" s="31"/>
      <c r="E18" s="31"/>
      <c r="F18" s="31"/>
      <c r="G18" s="7">
        <v>200</v>
      </c>
      <c r="H18" s="7">
        <v>100</v>
      </c>
      <c r="I18" s="7">
        <v>100</v>
      </c>
      <c r="J18" s="7">
        <v>300</v>
      </c>
      <c r="K18" s="35" t="s">
        <v>62</v>
      </c>
    </row>
    <row r="19" spans="1:11" ht="17" x14ac:dyDescent="0.2">
      <c r="A19" s="34" t="s">
        <v>63</v>
      </c>
      <c r="B19" s="31"/>
      <c r="C19" s="31"/>
      <c r="D19" s="31"/>
      <c r="E19" s="31"/>
      <c r="F19" s="31"/>
      <c r="G19" s="7">
        <v>400</v>
      </c>
      <c r="H19" s="7">
        <v>300</v>
      </c>
      <c r="I19" s="7">
        <v>100</v>
      </c>
      <c r="J19" s="7">
        <v>600</v>
      </c>
      <c r="K19" s="35" t="s">
        <v>63</v>
      </c>
    </row>
    <row r="20" spans="1:11" ht="17" x14ac:dyDescent="0.2">
      <c r="A20" s="34" t="s">
        <v>64</v>
      </c>
      <c r="B20" s="31"/>
      <c r="C20" s="31"/>
      <c r="D20" s="31"/>
      <c r="E20" s="31"/>
      <c r="F20" s="31"/>
      <c r="G20" s="7">
        <v>600</v>
      </c>
      <c r="H20" s="7">
        <v>700</v>
      </c>
      <c r="I20" s="7">
        <v>100</v>
      </c>
      <c r="J20" s="7">
        <v>400</v>
      </c>
      <c r="K20" s="35" t="s">
        <v>64</v>
      </c>
    </row>
    <row r="21" spans="1:11" ht="34" x14ac:dyDescent="0.2">
      <c r="A21" s="34" t="s">
        <v>65</v>
      </c>
      <c r="B21" s="31"/>
      <c r="C21" s="31"/>
      <c r="D21" s="31"/>
      <c r="E21" s="31"/>
      <c r="F21" s="31"/>
      <c r="G21" s="7">
        <v>500</v>
      </c>
      <c r="H21" s="7">
        <v>100</v>
      </c>
      <c r="I21" s="7">
        <v>600</v>
      </c>
      <c r="J21" s="7">
        <v>300</v>
      </c>
      <c r="K21" s="35" t="s">
        <v>65</v>
      </c>
    </row>
    <row r="22" spans="1:11" ht="17" x14ac:dyDescent="0.2">
      <c r="A22" s="1" t="s">
        <v>66</v>
      </c>
      <c r="B22" s="31"/>
      <c r="C22" s="31"/>
      <c r="D22" s="31"/>
      <c r="E22" s="31"/>
      <c r="F22" s="31"/>
      <c r="G22" s="7">
        <v>700</v>
      </c>
      <c r="H22" s="7">
        <v>600</v>
      </c>
      <c r="I22" s="7">
        <v>600</v>
      </c>
      <c r="J22" s="7">
        <v>200</v>
      </c>
      <c r="K22" s="35" t="s">
        <v>66</v>
      </c>
    </row>
    <row r="23" spans="1:11" ht="17" x14ac:dyDescent="0.2">
      <c r="A23" s="34" t="s">
        <v>67</v>
      </c>
      <c r="B23" s="31"/>
      <c r="C23" s="31"/>
      <c r="D23" s="31"/>
      <c r="E23" s="31"/>
      <c r="F23" s="31"/>
      <c r="G23" s="7">
        <v>400</v>
      </c>
      <c r="H23" s="7">
        <v>100</v>
      </c>
      <c r="I23" s="7">
        <v>400</v>
      </c>
      <c r="J23" s="7">
        <v>300</v>
      </c>
      <c r="K23" s="35" t="s">
        <v>67</v>
      </c>
    </row>
    <row r="24" spans="1:11" ht="17" x14ac:dyDescent="0.2">
      <c r="A24" s="34" t="s">
        <v>68</v>
      </c>
      <c r="B24" s="31"/>
      <c r="C24" s="31"/>
      <c r="D24" s="31"/>
      <c r="E24" s="31"/>
      <c r="F24" s="31"/>
      <c r="G24" s="7">
        <v>300</v>
      </c>
      <c r="H24" s="7">
        <v>200</v>
      </c>
      <c r="I24" s="7">
        <v>300</v>
      </c>
      <c r="J24" s="7">
        <v>100</v>
      </c>
      <c r="K24" s="35" t="s">
        <v>68</v>
      </c>
    </row>
    <row r="25" spans="1:11" ht="17" x14ac:dyDescent="0.2">
      <c r="A25" s="34" t="s">
        <v>69</v>
      </c>
      <c r="B25" s="31"/>
      <c r="C25" s="31"/>
      <c r="D25" s="31"/>
      <c r="E25" s="31"/>
      <c r="F25" s="31"/>
      <c r="G25" s="7">
        <v>200</v>
      </c>
      <c r="H25" s="7">
        <v>0</v>
      </c>
      <c r="I25" s="7">
        <v>200</v>
      </c>
      <c r="J25" s="7">
        <v>200</v>
      </c>
      <c r="K25" s="35" t="s">
        <v>69</v>
      </c>
    </row>
    <row r="26" spans="1:11" x14ac:dyDescent="0.2">
      <c r="A26" s="5" t="s">
        <v>58</v>
      </c>
      <c r="B26" s="43">
        <f>SUMIF(B18:B25,1,$G$18:$G$25)</f>
        <v>0</v>
      </c>
      <c r="C26" s="43">
        <f t="shared" ref="C26:F26" si="1">SUMIF(C18:C25,1,$G$18:$G$25)</f>
        <v>0</v>
      </c>
      <c r="D26" s="43">
        <f t="shared" si="1"/>
        <v>0</v>
      </c>
      <c r="E26" s="43">
        <f t="shared" si="1"/>
        <v>0</v>
      </c>
      <c r="F26" s="43">
        <f t="shared" si="1"/>
        <v>0</v>
      </c>
      <c r="G26" s="7"/>
    </row>
    <row r="27" spans="1:11" x14ac:dyDescent="0.2">
      <c r="A27" s="5" t="s">
        <v>59</v>
      </c>
      <c r="B27" s="43">
        <f>SUMIF(B18:B25,1,$H$18:$H$25)</f>
        <v>0</v>
      </c>
      <c r="C27" s="43">
        <f t="shared" ref="C27:F27" si="2">SUMIF(C18:C25,1,$H$18:$H$25)</f>
        <v>0</v>
      </c>
      <c r="D27" s="43">
        <f t="shared" si="2"/>
        <v>0</v>
      </c>
      <c r="E27" s="43">
        <f t="shared" si="2"/>
        <v>0</v>
      </c>
      <c r="F27" s="43">
        <f t="shared" si="2"/>
        <v>0</v>
      </c>
      <c r="G27" s="7"/>
    </row>
    <row r="28" spans="1:11" x14ac:dyDescent="0.2">
      <c r="A28" s="5" t="s">
        <v>60</v>
      </c>
      <c r="B28" s="43">
        <f>SUMIF(B18:B25,1,$I$18:$I$25)</f>
        <v>0</v>
      </c>
      <c r="C28" s="43">
        <f t="shared" ref="C28:F28" si="3">SUMIF(C18:C25,1,$I$18:$I$25)</f>
        <v>0</v>
      </c>
      <c r="D28" s="43">
        <f t="shared" si="3"/>
        <v>0</v>
      </c>
      <c r="E28" s="43">
        <f t="shared" si="3"/>
        <v>0</v>
      </c>
      <c r="F28" s="43">
        <f t="shared" si="3"/>
        <v>0</v>
      </c>
      <c r="G28" s="7"/>
    </row>
    <row r="29" spans="1:11" x14ac:dyDescent="0.2">
      <c r="A29" s="5" t="s">
        <v>61</v>
      </c>
      <c r="B29" s="43">
        <f>SUMIF(B18:B25,1,$J$18:$J$25)</f>
        <v>0</v>
      </c>
      <c r="C29" s="43">
        <f t="shared" ref="C29:F29" si="4">SUMIF(C18:C25,1,$J$18:$J$25)</f>
        <v>0</v>
      </c>
      <c r="D29" s="43">
        <f t="shared" si="4"/>
        <v>0</v>
      </c>
      <c r="E29" s="43">
        <f t="shared" si="4"/>
        <v>0</v>
      </c>
      <c r="F29" s="43">
        <f t="shared" si="4"/>
        <v>0</v>
      </c>
      <c r="G29" s="7"/>
    </row>
    <row r="30" spans="1:11" x14ac:dyDescent="0.2">
      <c r="B30" s="33"/>
      <c r="C30" s="33"/>
      <c r="D30" s="33"/>
      <c r="E30" s="33"/>
      <c r="F30" s="33"/>
    </row>
    <row r="31" spans="1:11" x14ac:dyDescent="0.2">
      <c r="A31" s="5" t="s">
        <v>43</v>
      </c>
      <c r="B31" s="9">
        <f>SUM(B8:B15)</f>
        <v>0</v>
      </c>
      <c r="C31" s="9">
        <f>SUM(C8:C15)</f>
        <v>0</v>
      </c>
      <c r="D31" s="9">
        <f>SUM(D8:D15)</f>
        <v>0</v>
      </c>
      <c r="E31" s="9">
        <f>SUM(E8:E15)</f>
        <v>0</v>
      </c>
      <c r="F31" s="9">
        <f>SUM(F8:F15)</f>
        <v>0</v>
      </c>
    </row>
    <row r="32" spans="1:11" x14ac:dyDescent="0.2">
      <c r="A32" s="5" t="s">
        <v>44</v>
      </c>
      <c r="B32" s="39">
        <f>B26+'RUNDE 4'!B8/100*ENERGY_values!$C$4+'RUNDE 4'!B9/100*ENERGY_values!$C$5+'RUNDE 4'!B10/100*ENERGY_values!$C$6+'RUNDE 4'!B11/100*ENERGY_values!$C$7+'RUNDE 4'!B12/100*ENERGY_values!$C$8+'RUNDE 4'!B13/100*ENERGY_values!$C$9+'RUNDE 4'!B14/100*ENERGY_values!$C$10+'RUNDE 4'!B15/100*ENERGY_values!$C$11</f>
        <v>0</v>
      </c>
      <c r="C32" s="39">
        <f>C26+'RUNDE 4'!C8/100*ENERGY_values!$C$4+'RUNDE 4'!C9/100*ENERGY_values!$C$5+'RUNDE 4'!C10/100*ENERGY_values!$C$6+'RUNDE 4'!C11/100*ENERGY_values!$C$7+'RUNDE 4'!C12/100*ENERGY_values!$C$8+'RUNDE 4'!C13/100*ENERGY_values!$C$9+'RUNDE 4'!C14/100*ENERGY_values!$C$10+'RUNDE 4'!C15/100*ENERGY_values!$C$11</f>
        <v>0</v>
      </c>
      <c r="D32" s="39">
        <f>D26+'RUNDE 4'!D8/100*ENERGY_values!$C$4+'RUNDE 4'!D9/100*ENERGY_values!$C$5+'RUNDE 4'!D10/100*ENERGY_values!$C$6+'RUNDE 4'!D11/100*ENERGY_values!$C$7+'RUNDE 4'!D12/100*ENERGY_values!$C$8+'RUNDE 4'!D13/100*ENERGY_values!$C$9+'RUNDE 4'!D14/100*ENERGY_values!$C$10+'RUNDE 4'!D15/100*ENERGY_values!$C$11</f>
        <v>0</v>
      </c>
      <c r="E32" s="39">
        <f>E26+'RUNDE 4'!E8/100*ENERGY_values!$C$4+'RUNDE 4'!E9/100*ENERGY_values!$C$5+'RUNDE 4'!E10/100*ENERGY_values!$C$6+'RUNDE 4'!E11/100*ENERGY_values!$C$7+'RUNDE 4'!E12/100*ENERGY_values!$C$8+'RUNDE 4'!E13/100*ENERGY_values!$C$9+'RUNDE 4'!E14/100*ENERGY_values!$C$10+'RUNDE 4'!E15/100*ENERGY_values!$C$11</f>
        <v>0</v>
      </c>
      <c r="F32" s="39">
        <f>F26+'RUNDE 4'!F8/100*ENERGY_values!$C$4+'RUNDE 4'!F9/100*ENERGY_values!$C$5+'RUNDE 4'!F10/100*ENERGY_values!$C$6+'RUNDE 4'!F11/100*ENERGY_values!$C$7+'RUNDE 4'!F12/100*ENERGY_values!$C$8+'RUNDE 4'!F13/100*ENERGY_values!$C$9+'RUNDE 4'!F14/100*ENERGY_values!$C$10+'RUNDE 4'!F15/100*ENERGY_values!$C$11</f>
        <v>0</v>
      </c>
    </row>
    <row r="33" spans="1:7" x14ac:dyDescent="0.2">
      <c r="A33" s="5" t="s">
        <v>45</v>
      </c>
      <c r="B33" s="22">
        <f>ROUND(((B6-B32)/B6*100)/100, 2)</f>
        <v>1</v>
      </c>
      <c r="C33" s="22">
        <f t="shared" ref="C33:F33" si="5">ROUND(((C6-C32)/C6*100)/100, 2)</f>
        <v>1</v>
      </c>
      <c r="D33" s="22">
        <f t="shared" si="5"/>
        <v>1</v>
      </c>
      <c r="E33" s="22">
        <f t="shared" si="5"/>
        <v>1</v>
      </c>
      <c r="F33" s="22">
        <f t="shared" si="5"/>
        <v>1</v>
      </c>
    </row>
    <row r="34" spans="1:7" x14ac:dyDescent="0.2">
      <c r="A34" s="5"/>
      <c r="B34" s="5"/>
      <c r="C34" s="5"/>
      <c r="D34" s="5"/>
      <c r="E34" s="5"/>
      <c r="F34" s="5"/>
    </row>
    <row r="35" spans="1:7" x14ac:dyDescent="0.2">
      <c r="A35" s="21" t="s">
        <v>46</v>
      </c>
      <c r="B35" s="20">
        <f>B27+B8/100*ENERGY_values!$D$4+B9/100*ENERGY_values!$D$5+B10/100*ENERGY_values!$D$6+B11/100*ENERGY_values!$D$7+B12/100*ENERGY_values!$D$8+B13/100*ENERGY_values!$D$9+B14/100*ENERGY_values!$D$10+B15/100*ENERGY_values!$D$11</f>
        <v>0</v>
      </c>
      <c r="C35" s="20">
        <f>C27+C8/100*ENERGY_values!$D$4+C9/100*ENERGY_values!$D$5+C10/100*ENERGY_values!$D$6+C11/100*ENERGY_values!$D$7+C12/100*ENERGY_values!$D$8+C13/100*ENERGY_values!$D$9+C14/100*ENERGY_values!$D$10+C15/100*ENERGY_values!$D$11</f>
        <v>0</v>
      </c>
      <c r="D35" s="20">
        <f>D27+D8/100*ENERGY_values!$D$4+D9/100*ENERGY_values!$D$5+D10/100*ENERGY_values!$D$6+D11/100*ENERGY_values!$D$7+D12/100*ENERGY_values!$D$8+D13/100*ENERGY_values!$D$9+D14/100*ENERGY_values!$D$10+D15/100*ENERGY_values!$D$11</f>
        <v>0</v>
      </c>
      <c r="E35" s="20">
        <f>E27+E8/100*ENERGY_values!$D$4+E9/100*ENERGY_values!$D$5+E10/100*ENERGY_values!$D$6+E11/100*ENERGY_values!$D$7+E12/100*ENERGY_values!$D$8+E13/100*ENERGY_values!$D$9+E14/100*ENERGY_values!$D$10+E15/100*ENERGY_values!$D$11</f>
        <v>0</v>
      </c>
      <c r="F35" s="20">
        <f>F27+F8/100*ENERGY_values!$D$4+F9/100*ENERGY_values!$D$5+F10/100*ENERGY_values!$D$6+F11/100*ENERGY_values!$D$7+F12/100*ENERGY_values!$D$8+F13/100*ENERGY_values!$D$9+F14/100*ENERGY_values!$D$10+F15/100*ENERGY_values!$D$11</f>
        <v>0</v>
      </c>
    </row>
    <row r="36" spans="1:7" x14ac:dyDescent="0.2">
      <c r="A36" s="21" t="s">
        <v>9</v>
      </c>
      <c r="B36" s="20">
        <f>B28+B8/100*ENERGY_values!$E$4+B9/100*ENERGY_values!$E$5+B10/100*ENERGY_values!$E$6+B11/100*ENERGY_values!$E$7+B12/100*ENERGY_values!$E$8+B13/100*ENERGY_values!$E$9+B14/100*ENERGY_values!$E$10+B15/100*ENERGY_values!$E$11</f>
        <v>0</v>
      </c>
      <c r="C36" s="20">
        <f>C28+C8/100*ENERGY_values!$E$4+C9/100*ENERGY_values!$E$5+C10/100*ENERGY_values!$E$6+C11/100*ENERGY_values!$E$7+C12/100*ENERGY_values!$E$8+C13/100*ENERGY_values!$E$9+C14/100*ENERGY_values!$E$10+C15/100*ENERGY_values!$E$11</f>
        <v>0</v>
      </c>
      <c r="D36" s="20">
        <f>D28+D8/100*ENERGY_values!$E$4+D9/100*ENERGY_values!$E$5+D10/100*ENERGY_values!$E$6+D11/100*ENERGY_values!$E$7+D12/100*ENERGY_values!$E$8+D13/100*ENERGY_values!$E$9+D14/100*ENERGY_values!$E$10+D15/100*ENERGY_values!$E$11</f>
        <v>0</v>
      </c>
      <c r="E36" s="20">
        <f>E28+E8/100*ENERGY_values!$E$4+E9/100*ENERGY_values!$E$5+E10/100*ENERGY_values!$E$6+E11/100*ENERGY_values!$E$7+E12/100*ENERGY_values!$E$8+E13/100*ENERGY_values!$E$9+E14/100*ENERGY_values!$E$10+E15/100*ENERGY_values!$E$11</f>
        <v>0</v>
      </c>
      <c r="F36" s="20">
        <f>F28+F8/100*ENERGY_values!$E$4+F9/100*ENERGY_values!$E$5+F10/100*ENERGY_values!$E$6+F11/100*ENERGY_values!$E$7+F12/100*ENERGY_values!$E$8+F13/100*ENERGY_values!$E$9+F14/100*ENERGY_values!$E$10+F15/100*ENERGY_values!$E$11</f>
        <v>0</v>
      </c>
    </row>
    <row r="37" spans="1:7" x14ac:dyDescent="0.2">
      <c r="A37" s="21" t="s">
        <v>47</v>
      </c>
      <c r="B37" s="20">
        <f>B29+B8/100*ENERGY_values!$F$4+B9/100*ENERGY_values!$F$5+B10/100*ENERGY_values!$F$6+B11/100*ENERGY_values!$F$7+B12/100*ENERGY_values!$F$8+B13/100*ENERGY_values!$F$9+B14/100*ENERGY_values!$F$10+B15/100*ENERGY_values!$F$11</f>
        <v>0</v>
      </c>
      <c r="C37" s="20">
        <f>C29+C8/100*ENERGY_values!$F$4+C9/100*ENERGY_values!$F$5+C10/100*ENERGY_values!$F$6+C11/100*ENERGY_values!$F$7+C12/100*ENERGY_values!$F$8+C13/100*ENERGY_values!$F$9+C14/100*ENERGY_values!$F$10+C15/100*ENERGY_values!$F$11</f>
        <v>0</v>
      </c>
      <c r="D37" s="20">
        <f>D29+D8/100*ENERGY_values!$F$4+D9/100*ENERGY_values!$F$5+D10/100*ENERGY_values!$F$6+D11/100*ENERGY_values!$F$7+D12/100*ENERGY_values!$F$8+D13/100*ENERGY_values!$F$9+D14/100*ENERGY_values!$F$10+D15/100*ENERGY_values!$F$11</f>
        <v>0</v>
      </c>
      <c r="E37" s="20">
        <f>E29+E8/100*ENERGY_values!$F$4+E9/100*ENERGY_values!$F$5+E10/100*ENERGY_values!$F$6+E11/100*ENERGY_values!$F$7+E12/100*ENERGY_values!$F$8+E13/100*ENERGY_values!$F$9+E14/100*ENERGY_values!$F$10+E15/100*ENERGY_values!$F$11</f>
        <v>0</v>
      </c>
      <c r="F37" s="20">
        <f>F29+F8/100*ENERGY_values!$F$4+F9/100*ENERGY_values!$F$5+F10/100*ENERGY_values!$F$6+F11/100*ENERGY_values!$F$7+F12/100*ENERGY_values!$F$8+F13/100*ENERGY_values!$F$9+F14/100*ENERGY_values!$F$10+F15/100*ENERGY_values!$F$11</f>
        <v>0</v>
      </c>
    </row>
    <row r="39" spans="1:7" x14ac:dyDescent="0.2">
      <c r="A39" s="9" t="s">
        <v>55</v>
      </c>
      <c r="B39" s="23">
        <f>ROUND((B35*COMPANY_values!B4*(1+B33)+B36*COMPANY_values!B5+B37*COMPANY_values!B6)/COMPANY_values!B8,0)</f>
        <v>0</v>
      </c>
      <c r="C39" s="23">
        <f>ROUND((C35*COMPANY_values!C4*(1+C33)+C36*COMPANY_values!C5+C37*COMPANY_values!C6)/COMPANY_values!C8,0)</f>
        <v>0</v>
      </c>
      <c r="D39" s="23">
        <f>ROUND((D35*COMPANY_values!D4*(1+D33)+D36*COMPANY_values!D5+D37*COMPANY_values!D6)/COMPANY_values!D8,0)</f>
        <v>0</v>
      </c>
      <c r="E39" s="23">
        <f>ROUND((E35*COMPANY_values!E4*(1+E33)+E36*COMPANY_values!E5+E37*COMPANY_values!E6)/COMPANY_values!E8,0)</f>
        <v>0</v>
      </c>
      <c r="F39" s="23">
        <f>ROUND((F35*COMPANY_values!F4*(1+F33)+F36*COMPANY_values!F5+F37*COMPANY_values!F6)/COMPANY_values!F8,0)</f>
        <v>0</v>
      </c>
    </row>
    <row r="40" spans="1:7" x14ac:dyDescent="0.2">
      <c r="A40" s="21" t="s">
        <v>53</v>
      </c>
      <c r="B40" s="30" t="e">
        <f>SUM(B12:B15)/B31</f>
        <v>#DIV/0!</v>
      </c>
      <c r="C40" s="30" t="e">
        <f t="shared" ref="C40:F40" si="6">SUM(C12:C15)/C31</f>
        <v>#DIV/0!</v>
      </c>
      <c r="D40" s="30" t="e">
        <f t="shared" si="6"/>
        <v>#DIV/0!</v>
      </c>
      <c r="E40" s="30" t="e">
        <f t="shared" si="6"/>
        <v>#DIV/0!</v>
      </c>
      <c r="F40" s="30" t="e">
        <f t="shared" si="6"/>
        <v>#DIV/0!</v>
      </c>
    </row>
    <row r="41" spans="1:7" x14ac:dyDescent="0.2">
      <c r="A41" s="21" t="s">
        <v>54</v>
      </c>
      <c r="B41" s="30" t="e">
        <f>SUM(B8:B11)/B31</f>
        <v>#DIV/0!</v>
      </c>
      <c r="C41" s="30" t="e">
        <f t="shared" ref="C41:F41" si="7">SUM(C8:C11)/C31</f>
        <v>#DIV/0!</v>
      </c>
      <c r="D41" s="30" t="e">
        <f t="shared" si="7"/>
        <v>#DIV/0!</v>
      </c>
      <c r="E41" s="30" t="e">
        <f t="shared" si="7"/>
        <v>#DIV/0!</v>
      </c>
      <c r="F41" s="30" t="e">
        <f t="shared" si="7"/>
        <v>#DIV/0!</v>
      </c>
    </row>
    <row r="42" spans="1:7" x14ac:dyDescent="0.2">
      <c r="A42" s="37" t="s">
        <v>84</v>
      </c>
      <c r="B42" s="42"/>
      <c r="C42" s="42"/>
      <c r="D42" s="42"/>
      <c r="E42" s="42"/>
      <c r="F42" s="42"/>
      <c r="G42" s="7" t="s">
        <v>75</v>
      </c>
    </row>
    <row r="43" spans="1:7" x14ac:dyDescent="0.2">
      <c r="A43" s="9" t="s">
        <v>52</v>
      </c>
      <c r="B43" s="38">
        <f>B39+B42</f>
        <v>0</v>
      </c>
      <c r="C43" s="38">
        <f t="shared" ref="C43:F43" si="8">C39+C42</f>
        <v>0</v>
      </c>
      <c r="D43" s="38">
        <f t="shared" si="8"/>
        <v>0</v>
      </c>
      <c r="E43" s="38">
        <f t="shared" si="8"/>
        <v>0</v>
      </c>
      <c r="F43" s="38">
        <f t="shared" si="8"/>
        <v>0</v>
      </c>
    </row>
    <row r="45" spans="1:7" ht="20" x14ac:dyDescent="0.2">
      <c r="A45" s="8" t="s">
        <v>50</v>
      </c>
    </row>
    <row r="65" spans="1:1" ht="20" x14ac:dyDescent="0.2">
      <c r="A65" s="8" t="s">
        <v>51</v>
      </c>
    </row>
  </sheetData>
  <sheetProtection password="C774" sheet="1" objects="1" scenarios="1" selectLockedCells="1"/>
  <pageMargins left="0.75" right="0.75" top="1" bottom="1" header="0.5" footer="0.5"/>
  <pageSetup paperSize="9" orientation="portrait" horizontalDpi="4294967292" verticalDpi="4294967292"/>
  <ignoredErrors>
    <ignoredError sqref="B40:F41" formulaRange="1"/>
  </ignoredErrors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DBF6727A-B3C0-B74E-A232-EEB3B116D458}">
            <x14:iconSet iconSet="3Symbols2" custom="1">
              <x14:cfvo type="percent">
                <xm:f>0</xm:f>
              </x14:cfvo>
              <x14:cfvo type="formula">
                <xm:f>$B$5</xm:f>
              </x14:cfvo>
              <x14:cfvo type="formula" gte="0">
                <xm:f>$B$5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B31</xm:sqref>
        </x14:conditionalFormatting>
        <x14:conditionalFormatting xmlns:xm="http://schemas.microsoft.com/office/excel/2006/main">
          <x14:cfRule type="iconSet" priority="5" id="{1B328012-1C5F-364E-861E-12A3B2EC2D80}">
            <x14:iconSet iconSet="3Symbols2" custom="1">
              <x14:cfvo type="percent">
                <xm:f>0</xm:f>
              </x14:cfvo>
              <x14:cfvo type="formula">
                <xm:f>$C$5</xm:f>
              </x14:cfvo>
              <x14:cfvo type="formula" gte="0">
                <xm:f>$C$5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C31</xm:sqref>
        </x14:conditionalFormatting>
        <x14:conditionalFormatting xmlns:xm="http://schemas.microsoft.com/office/excel/2006/main">
          <x14:cfRule type="iconSet" priority="4" id="{70F42294-8F7F-A24C-B459-F4E75C1DB498}">
            <x14:iconSet iconSet="3Symbols2" custom="1">
              <x14:cfvo type="percent">
                <xm:f>0</xm:f>
              </x14:cfvo>
              <x14:cfvo type="formula">
                <xm:f>$D$5</xm:f>
              </x14:cfvo>
              <x14:cfvo type="formula" gte="0">
                <xm:f>$D$5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D31</xm:sqref>
        </x14:conditionalFormatting>
        <x14:conditionalFormatting xmlns:xm="http://schemas.microsoft.com/office/excel/2006/main">
          <x14:cfRule type="iconSet" priority="3" id="{C8792CBA-3B03-6D4E-ACA8-27DF97C17695}">
            <x14:iconSet iconSet="3Symbols2" custom="1">
              <x14:cfvo type="percent">
                <xm:f>0</xm:f>
              </x14:cfvo>
              <x14:cfvo type="formula">
                <xm:f>$E$5</xm:f>
              </x14:cfvo>
              <x14:cfvo type="formula" gte="0">
                <xm:f>$E$5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E31</xm:sqref>
        </x14:conditionalFormatting>
        <x14:conditionalFormatting xmlns:xm="http://schemas.microsoft.com/office/excel/2006/main">
          <x14:cfRule type="iconSet" priority="2" id="{FD126978-DA7E-3641-9995-F94F5079B8D6}">
            <x14:iconSet iconSet="3Symbols2" custom="1">
              <x14:cfvo type="percent">
                <xm:f>0</xm:f>
              </x14:cfvo>
              <x14:cfvo type="formula">
                <xm:f>$F$5</xm:f>
              </x14:cfvo>
              <x14:cfvo type="formula" gte="0">
                <xm:f>$F$5</xm:f>
              </x14:cfvo>
              <x14:cfIcon iconSet="3Symbols2" iconId="0"/>
              <x14:cfIcon iconSet="3Symbols2" iconId="2"/>
              <x14:cfIcon iconSet="3Symbols2" iconId="1"/>
            </x14:iconSet>
          </x14:cfRule>
          <xm:sqref>F31</xm:sqref>
        </x14:conditionalFormatting>
        <x14:conditionalFormatting xmlns:xm="http://schemas.microsoft.com/office/excel/2006/main">
          <x14:cfRule type="iconSet" priority="1" id="{A3F1BB15-1772-4677-A6AA-F25A19D56182}">
            <x14:iconSet iconSet="3Symbols2" custom="1">
              <x14:cfvo type="percent">
                <xm:f>0</xm:f>
              </x14:cfvo>
              <x14:cfvo type="formula">
                <xm:f>$F$6</xm:f>
              </x14:cfvo>
              <x14:cfvo type="formula" gte="0">
                <xm:f>$F$6</xm:f>
              </x14:cfvo>
              <x14:cfIcon iconSet="3Symbols2" iconId="2"/>
              <x14:cfIcon iconSet="3Symbols2" iconId="2"/>
              <x14:cfIcon iconSet="3Symbols2" iconId="0"/>
            </x14:iconSet>
          </x14:cfRule>
          <xm:sqref>B32:F32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G32"/>
  <sheetViews>
    <sheetView workbookViewId="0">
      <selection activeCell="E7" sqref="E7"/>
    </sheetView>
  </sheetViews>
  <sheetFormatPr baseColWidth="10" defaultColWidth="10.83203125" defaultRowHeight="16" x14ac:dyDescent="0.2"/>
  <cols>
    <col min="1" max="1" width="21.33203125" style="1" customWidth="1"/>
    <col min="2" max="6" width="18.83203125" style="1" customWidth="1"/>
    <col min="7" max="16384" width="10.83203125" style="1"/>
  </cols>
  <sheetData>
    <row r="1" spans="1:7" ht="25" x14ac:dyDescent="0.25">
      <c r="A1" s="3" t="s">
        <v>76</v>
      </c>
    </row>
    <row r="2" spans="1:7" x14ac:dyDescent="0.2">
      <c r="A2" s="4" t="s">
        <v>77</v>
      </c>
    </row>
    <row r="4" spans="1:7" x14ac:dyDescent="0.2">
      <c r="A4" s="11"/>
      <c r="B4" s="12" t="s">
        <v>32</v>
      </c>
      <c r="C4" s="12" t="s">
        <v>33</v>
      </c>
      <c r="D4" s="12" t="s">
        <v>34</v>
      </c>
      <c r="E4" s="12" t="s">
        <v>35</v>
      </c>
      <c r="F4" s="12" t="s">
        <v>0</v>
      </c>
      <c r="G4" s="6"/>
    </row>
    <row r="5" spans="1:7" x14ac:dyDescent="0.2">
      <c r="A5" s="10" t="s">
        <v>78</v>
      </c>
      <c r="B5" s="10">
        <f>'RUNDE 1'!B25</f>
        <v>0</v>
      </c>
      <c r="C5" s="10">
        <f>'RUNDE 1'!C25</f>
        <v>0</v>
      </c>
      <c r="D5" s="10">
        <f>'RUNDE 1'!D25</f>
        <v>0</v>
      </c>
      <c r="E5" s="10">
        <f>'RUNDE 1'!E25</f>
        <v>0</v>
      </c>
      <c r="F5" s="10">
        <f>'RUNDE 1'!F25</f>
        <v>0</v>
      </c>
      <c r="G5" s="7"/>
    </row>
    <row r="6" spans="1:7" x14ac:dyDescent="0.2">
      <c r="A6" s="10" t="s">
        <v>79</v>
      </c>
      <c r="B6" s="10">
        <f>'RUNDE 2'!B28</f>
        <v>0</v>
      </c>
      <c r="C6" s="10">
        <f>'RUNDE 2'!C28</f>
        <v>0</v>
      </c>
      <c r="D6" s="10">
        <f>'RUNDE 2'!D28</f>
        <v>0</v>
      </c>
      <c r="E6" s="10">
        <f>'RUNDE 2'!E28</f>
        <v>0</v>
      </c>
      <c r="F6" s="10">
        <f>'RUNDE 2'!F28</f>
        <v>0</v>
      </c>
      <c r="G6" s="7"/>
    </row>
    <row r="7" spans="1:7" x14ac:dyDescent="0.2">
      <c r="A7" s="10" t="s">
        <v>80</v>
      </c>
      <c r="B7" s="10">
        <f>'RUNDE 3'!B39</f>
        <v>0</v>
      </c>
      <c r="C7" s="10">
        <f>'RUNDE 3'!C39</f>
        <v>0</v>
      </c>
      <c r="D7" s="10">
        <f>'RUNDE 3'!D39</f>
        <v>0</v>
      </c>
      <c r="E7" s="10">
        <f>'RUNDE 3'!E39</f>
        <v>0</v>
      </c>
      <c r="F7" s="10">
        <f>'RUNDE 3'!F39</f>
        <v>0</v>
      </c>
      <c r="G7" s="7"/>
    </row>
    <row r="8" spans="1:7" x14ac:dyDescent="0.2">
      <c r="A8" s="13" t="s">
        <v>81</v>
      </c>
      <c r="B8" s="13">
        <f>'RUNDE 4'!B43</f>
        <v>0</v>
      </c>
      <c r="C8" s="13">
        <f>'RUNDE 4'!C43</f>
        <v>0</v>
      </c>
      <c r="D8" s="13">
        <f>'RUNDE 4'!D43</f>
        <v>0</v>
      </c>
      <c r="E8" s="13">
        <f>'RUNDE 4'!E43</f>
        <v>0</v>
      </c>
      <c r="F8" s="13">
        <f>'RUNDE 4'!F43</f>
        <v>0</v>
      </c>
      <c r="G8" s="7"/>
    </row>
    <row r="9" spans="1:7" x14ac:dyDescent="0.2">
      <c r="A9" s="5" t="s">
        <v>82</v>
      </c>
      <c r="B9" s="5">
        <f>SUM(B5:B8)</f>
        <v>0</v>
      </c>
      <c r="C9" s="5">
        <f t="shared" ref="C9:F9" si="0">SUM(C5:C8)</f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7"/>
    </row>
    <row r="12" spans="1:7" ht="20" x14ac:dyDescent="0.2">
      <c r="A12" s="8" t="s">
        <v>83</v>
      </c>
    </row>
    <row r="32" spans="1:1" ht="20" x14ac:dyDescent="0.2">
      <c r="A32" s="8"/>
    </row>
  </sheetData>
  <sheetProtection algorithmName="SHA-512" hashValue="F0KcnfnjjSyr2kJvR7v5ufSh4jSnELeGoUmERVfSjC6cZRAjYnBQOr4eshLptQCzihNfw9FKQMlWUP8mb+kZMQ==" saltValue="fYNWvQbhe4ZmNOYM6esH2Q==" spinCount="100000" sheet="1" objects="1" scenarios="1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G20"/>
  <sheetViews>
    <sheetView tabSelected="1" workbookViewId="0">
      <selection activeCell="B8" sqref="B8"/>
    </sheetView>
  </sheetViews>
  <sheetFormatPr baseColWidth="10" defaultColWidth="11" defaultRowHeight="16" x14ac:dyDescent="0.2"/>
  <cols>
    <col min="1" max="1" width="8.6640625" customWidth="1"/>
    <col min="2" max="2" width="14.1640625" customWidth="1"/>
    <col min="3" max="3" width="15.5" bestFit="1" customWidth="1"/>
    <col min="4" max="6" width="14.1640625" customWidth="1"/>
  </cols>
  <sheetData>
    <row r="1" spans="1:7" ht="25" x14ac:dyDescent="0.25">
      <c r="A1" s="40" t="s">
        <v>85</v>
      </c>
    </row>
    <row r="2" spans="1:7" x14ac:dyDescent="0.2">
      <c r="A2" s="1"/>
      <c r="B2" s="1"/>
      <c r="C2" s="1"/>
      <c r="D2" s="1"/>
      <c r="E2" s="1"/>
      <c r="F2" s="1"/>
    </row>
    <row r="3" spans="1:7" x14ac:dyDescent="0.2">
      <c r="A3" s="11"/>
      <c r="B3" s="12" t="s">
        <v>32</v>
      </c>
      <c r="C3" s="12" t="s">
        <v>33</v>
      </c>
      <c r="D3" s="12" t="s">
        <v>34</v>
      </c>
      <c r="E3" s="12" t="s">
        <v>35</v>
      </c>
      <c r="F3" s="12" t="s">
        <v>0</v>
      </c>
    </row>
    <row r="4" spans="1:7" x14ac:dyDescent="0.2">
      <c r="A4" s="25" t="s">
        <v>16</v>
      </c>
      <c r="B4" s="2">
        <v>10</v>
      </c>
      <c r="C4" s="1">
        <v>5</v>
      </c>
      <c r="D4" s="1">
        <v>5</v>
      </c>
      <c r="E4" s="2">
        <v>10</v>
      </c>
      <c r="F4" s="1">
        <v>3</v>
      </c>
      <c r="G4" t="s">
        <v>46</v>
      </c>
    </row>
    <row r="5" spans="1:7" x14ac:dyDescent="0.2">
      <c r="A5" s="25" t="s">
        <v>17</v>
      </c>
      <c r="B5" s="1">
        <v>6</v>
      </c>
      <c r="C5" s="1">
        <v>5</v>
      </c>
      <c r="D5" s="2">
        <v>10</v>
      </c>
      <c r="E5" s="1">
        <v>4</v>
      </c>
      <c r="F5" s="2">
        <v>10</v>
      </c>
      <c r="G5" t="s">
        <v>9</v>
      </c>
    </row>
    <row r="6" spans="1:7" x14ac:dyDescent="0.2">
      <c r="A6" s="26" t="s">
        <v>18</v>
      </c>
      <c r="B6" s="11">
        <v>4</v>
      </c>
      <c r="C6" s="12">
        <v>10</v>
      </c>
      <c r="D6" s="11">
        <v>5</v>
      </c>
      <c r="E6" s="11">
        <v>6</v>
      </c>
      <c r="F6" s="11">
        <v>7</v>
      </c>
      <c r="G6" t="s">
        <v>47</v>
      </c>
    </row>
    <row r="7" spans="1:7" x14ac:dyDescent="0.2">
      <c r="A7" s="25" t="s">
        <v>20</v>
      </c>
      <c r="B7" s="1" t="s">
        <v>16</v>
      </c>
      <c r="C7" s="1" t="s">
        <v>18</v>
      </c>
      <c r="D7" s="1" t="s">
        <v>17</v>
      </c>
      <c r="E7" s="1" t="s">
        <v>16</v>
      </c>
      <c r="F7" s="1" t="s">
        <v>17</v>
      </c>
      <c r="G7" s="41" t="s">
        <v>86</v>
      </c>
    </row>
    <row r="8" spans="1:7" x14ac:dyDescent="0.2">
      <c r="A8" s="27" t="s">
        <v>19</v>
      </c>
      <c r="B8" s="28">
        <v>8</v>
      </c>
      <c r="C8" s="28">
        <v>6</v>
      </c>
      <c r="D8" s="28">
        <v>5</v>
      </c>
      <c r="E8" s="28">
        <v>7</v>
      </c>
      <c r="F8" s="28">
        <v>9</v>
      </c>
      <c r="G8" t="s">
        <v>87</v>
      </c>
    </row>
    <row r="9" spans="1:7" x14ac:dyDescent="0.2">
      <c r="A9" s="1"/>
      <c r="B9" s="1"/>
      <c r="C9" s="1"/>
      <c r="D9" s="1"/>
      <c r="E9" s="1"/>
      <c r="F9" s="1"/>
    </row>
    <row r="10" spans="1:7" x14ac:dyDescent="0.2">
      <c r="A10" s="26" t="s">
        <v>21</v>
      </c>
      <c r="B10" s="11"/>
      <c r="C10" s="11"/>
      <c r="D10" s="11"/>
      <c r="E10" s="11"/>
      <c r="F10" s="11"/>
    </row>
    <row r="11" spans="1:7" x14ac:dyDescent="0.2">
      <c r="A11" s="29" t="s">
        <v>23</v>
      </c>
      <c r="B11" s="1">
        <v>4300</v>
      </c>
      <c r="C11" s="1">
        <v>3200</v>
      </c>
      <c r="D11" s="1">
        <v>2700</v>
      </c>
      <c r="E11" s="1">
        <v>3700</v>
      </c>
      <c r="F11" s="1">
        <v>4800</v>
      </c>
    </row>
    <row r="12" spans="1:7" x14ac:dyDescent="0.2">
      <c r="A12" s="29" t="s">
        <v>24</v>
      </c>
      <c r="B12" s="1">
        <v>6000</v>
      </c>
      <c r="C12" s="1">
        <v>4500</v>
      </c>
      <c r="D12" s="1">
        <v>3800</v>
      </c>
      <c r="E12" s="1">
        <v>5300</v>
      </c>
      <c r="F12" s="1">
        <v>6800</v>
      </c>
    </row>
    <row r="13" spans="1:7" x14ac:dyDescent="0.2">
      <c r="A13" s="29" t="s">
        <v>25</v>
      </c>
      <c r="B13" s="1">
        <v>8300</v>
      </c>
      <c r="C13" s="1">
        <v>6200</v>
      </c>
      <c r="D13" s="1">
        <v>5300</v>
      </c>
      <c r="E13" s="1">
        <v>7300</v>
      </c>
      <c r="F13" s="1">
        <v>9400</v>
      </c>
    </row>
    <row r="14" spans="1:7" x14ac:dyDescent="0.2">
      <c r="A14" s="29" t="s">
        <v>26</v>
      </c>
      <c r="B14" s="1">
        <v>8800</v>
      </c>
      <c r="C14" s="1">
        <v>6600</v>
      </c>
      <c r="D14" s="1">
        <v>5500</v>
      </c>
      <c r="E14" s="1">
        <v>7700</v>
      </c>
      <c r="F14" s="1">
        <v>9900</v>
      </c>
    </row>
    <row r="15" spans="1:7" x14ac:dyDescent="0.2">
      <c r="A15" s="1"/>
      <c r="B15" s="1"/>
      <c r="C15" s="1"/>
      <c r="D15" s="1"/>
      <c r="E15" s="1"/>
      <c r="F15" s="1"/>
    </row>
    <row r="16" spans="1:7" x14ac:dyDescent="0.2">
      <c r="A16" s="26" t="s">
        <v>22</v>
      </c>
      <c r="B16" s="11"/>
      <c r="C16" s="11"/>
      <c r="D16" s="11"/>
      <c r="E16" s="11"/>
      <c r="F16" s="11"/>
    </row>
    <row r="17" spans="1:6" x14ac:dyDescent="0.2">
      <c r="A17" s="29" t="s">
        <v>23</v>
      </c>
      <c r="B17" s="24">
        <v>1600</v>
      </c>
      <c r="C17" s="1">
        <v>1200</v>
      </c>
      <c r="D17" s="1">
        <v>1000</v>
      </c>
      <c r="E17" s="1">
        <v>1400</v>
      </c>
      <c r="F17" s="1">
        <v>1800</v>
      </c>
    </row>
    <row r="18" spans="1:6" x14ac:dyDescent="0.2">
      <c r="A18" s="29" t="s">
        <v>24</v>
      </c>
      <c r="B18" s="24">
        <v>2200</v>
      </c>
      <c r="C18" s="1">
        <v>1700</v>
      </c>
      <c r="D18" s="1">
        <v>1400</v>
      </c>
      <c r="E18" s="1">
        <v>1900</v>
      </c>
      <c r="F18" s="1">
        <v>2500</v>
      </c>
    </row>
    <row r="19" spans="1:6" x14ac:dyDescent="0.2">
      <c r="A19" s="29" t="s">
        <v>25</v>
      </c>
      <c r="B19" s="24">
        <v>2500</v>
      </c>
      <c r="C19" s="1">
        <v>1900</v>
      </c>
      <c r="D19" s="1">
        <v>1600</v>
      </c>
      <c r="E19" s="1">
        <v>2200</v>
      </c>
      <c r="F19" s="1">
        <v>2900</v>
      </c>
    </row>
    <row r="20" spans="1:6" x14ac:dyDescent="0.2">
      <c r="A20" s="29" t="s">
        <v>26</v>
      </c>
      <c r="B20" s="24">
        <v>3200</v>
      </c>
      <c r="C20" s="1">
        <v>2400</v>
      </c>
      <c r="D20" s="1">
        <v>2000</v>
      </c>
      <c r="E20" s="1">
        <v>2800</v>
      </c>
      <c r="F20" s="1">
        <v>3600</v>
      </c>
    </row>
  </sheetData>
  <sheetProtection algorithmName="SHA-512" hashValue="8LmSc05jbVqR2s7r0XfsNkpa325MXXP8mTlSUVC17HCdfIVDKygl6LcUWtDhHYMJCi0Ipl09dn/FiI1kjQWRbg==" saltValue="tQSRFTS9o3XdUboAen4aOw==" spinCount="100000" sheet="1" objects="1" scenario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G11"/>
  <sheetViews>
    <sheetView workbookViewId="0">
      <selection activeCell="D12" sqref="D12"/>
    </sheetView>
  </sheetViews>
  <sheetFormatPr baseColWidth="10" defaultColWidth="11" defaultRowHeight="16" x14ac:dyDescent="0.2"/>
  <cols>
    <col min="3" max="3" width="5.6640625" bestFit="1" customWidth="1"/>
    <col min="4" max="4" width="14.1640625" bestFit="1" customWidth="1"/>
    <col min="5" max="5" width="12.1640625" bestFit="1" customWidth="1"/>
    <col min="6" max="6" width="13.1640625" bestFit="1" customWidth="1"/>
  </cols>
  <sheetData>
    <row r="1" spans="1:7" ht="25" x14ac:dyDescent="0.25">
      <c r="A1" s="19" t="s">
        <v>15</v>
      </c>
    </row>
    <row r="2" spans="1:7" x14ac:dyDescent="0.2">
      <c r="C2" t="s">
        <v>88</v>
      </c>
      <c r="D2" t="s">
        <v>46</v>
      </c>
      <c r="E2" t="s">
        <v>9</v>
      </c>
      <c r="F2" t="s">
        <v>47</v>
      </c>
    </row>
    <row r="3" spans="1:7" x14ac:dyDescent="0.2">
      <c r="B3" s="14" t="s">
        <v>10</v>
      </c>
      <c r="C3" s="14" t="s">
        <v>11</v>
      </c>
      <c r="D3" s="14" t="s">
        <v>12</v>
      </c>
      <c r="E3" s="14" t="s">
        <v>13</v>
      </c>
      <c r="F3" s="14" t="s">
        <v>14</v>
      </c>
    </row>
    <row r="4" spans="1:7" x14ac:dyDescent="0.2">
      <c r="A4" s="15" t="s">
        <v>1</v>
      </c>
      <c r="B4" s="16">
        <v>100</v>
      </c>
      <c r="C4" s="16">
        <v>100</v>
      </c>
      <c r="D4" s="16">
        <v>-300</v>
      </c>
      <c r="E4" s="16">
        <v>-200</v>
      </c>
      <c r="F4" s="16">
        <v>-200</v>
      </c>
      <c r="G4" t="s">
        <v>38</v>
      </c>
    </row>
    <row r="5" spans="1:7" x14ac:dyDescent="0.2">
      <c r="A5" s="15" t="s">
        <v>2</v>
      </c>
      <c r="B5" s="16">
        <v>100</v>
      </c>
      <c r="C5" s="16">
        <v>200</v>
      </c>
      <c r="D5" s="16">
        <v>-200</v>
      </c>
      <c r="E5" s="16">
        <v>-300</v>
      </c>
      <c r="F5" s="16">
        <v>-100</v>
      </c>
      <c r="G5" t="s">
        <v>39</v>
      </c>
    </row>
    <row r="6" spans="1:7" x14ac:dyDescent="0.2">
      <c r="A6" s="15" t="s">
        <v>3</v>
      </c>
      <c r="B6" s="16">
        <v>100</v>
      </c>
      <c r="C6" s="16">
        <v>200</v>
      </c>
      <c r="D6" s="16">
        <v>-200</v>
      </c>
      <c r="E6" s="16">
        <v>-100</v>
      </c>
      <c r="F6" s="16">
        <v>-300</v>
      </c>
      <c r="G6" t="s">
        <v>3</v>
      </c>
    </row>
    <row r="7" spans="1:7" x14ac:dyDescent="0.2">
      <c r="A7" s="15" t="s">
        <v>4</v>
      </c>
      <c r="B7" s="16">
        <v>100</v>
      </c>
      <c r="C7" s="16">
        <v>200</v>
      </c>
      <c r="D7" s="16">
        <v>-100</v>
      </c>
      <c r="E7" s="16">
        <v>-200</v>
      </c>
      <c r="F7" s="16">
        <v>-200</v>
      </c>
      <c r="G7" t="s">
        <v>89</v>
      </c>
    </row>
    <row r="8" spans="1:7" x14ac:dyDescent="0.2">
      <c r="A8" s="17" t="s">
        <v>5</v>
      </c>
      <c r="B8" s="18">
        <v>100</v>
      </c>
      <c r="C8" s="18">
        <v>300</v>
      </c>
      <c r="D8" s="18">
        <v>100</v>
      </c>
      <c r="E8" s="18">
        <v>200</v>
      </c>
      <c r="F8" s="18">
        <v>100</v>
      </c>
      <c r="G8" t="s">
        <v>41</v>
      </c>
    </row>
    <row r="9" spans="1:7" x14ac:dyDescent="0.2">
      <c r="A9" s="17" t="s">
        <v>6</v>
      </c>
      <c r="B9" s="18">
        <v>100</v>
      </c>
      <c r="C9" s="18">
        <v>300</v>
      </c>
      <c r="D9" s="18">
        <v>200</v>
      </c>
      <c r="E9" s="18">
        <v>100</v>
      </c>
      <c r="F9" s="18">
        <v>100</v>
      </c>
      <c r="G9" t="s">
        <v>6</v>
      </c>
    </row>
    <row r="10" spans="1:7" x14ac:dyDescent="0.2">
      <c r="A10" s="17" t="s">
        <v>7</v>
      </c>
      <c r="B10" s="18">
        <v>100</v>
      </c>
      <c r="C10" s="18">
        <v>400</v>
      </c>
      <c r="D10" s="18">
        <v>300</v>
      </c>
      <c r="E10" s="18">
        <v>300</v>
      </c>
      <c r="F10" s="18">
        <v>300</v>
      </c>
      <c r="G10" t="s">
        <v>7</v>
      </c>
    </row>
    <row r="11" spans="1:7" x14ac:dyDescent="0.2">
      <c r="A11" s="17" t="s">
        <v>8</v>
      </c>
      <c r="B11" s="18">
        <v>100</v>
      </c>
      <c r="C11" s="18">
        <v>300</v>
      </c>
      <c r="D11" s="18">
        <v>100</v>
      </c>
      <c r="E11" s="18">
        <v>100</v>
      </c>
      <c r="F11" s="18">
        <v>200</v>
      </c>
      <c r="G11" t="s">
        <v>42</v>
      </c>
    </row>
  </sheetData>
  <sheetProtection password="C774" sheet="1" objects="1" scenarios="1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RUNDE 1</vt:lpstr>
      <vt:lpstr>RUNDE 2</vt:lpstr>
      <vt:lpstr>RUNDE 3</vt:lpstr>
      <vt:lpstr>RUNDE 4</vt:lpstr>
      <vt:lpstr>Zusammenfassung</vt:lpstr>
      <vt:lpstr>COMPANY_values</vt:lpstr>
      <vt:lpstr>ENERGY_values</vt:lpstr>
    </vt:vector>
  </TitlesOfParts>
  <Company>SUPSI-DFA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Botturi</dc:creator>
  <cp:lastModifiedBy>Mira Eberle</cp:lastModifiedBy>
  <dcterms:created xsi:type="dcterms:W3CDTF">2015-11-18T06:55:33Z</dcterms:created>
  <dcterms:modified xsi:type="dcterms:W3CDTF">2022-07-20T05:11:10Z</dcterms:modified>
</cp:coreProperties>
</file>